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Active\(04) Project Reports\Annual Reports\2019 Annual Report\Excel\final_versions_for_publications\"/>
    </mc:Choice>
  </mc:AlternateContent>
  <bookViews>
    <workbookView xWindow="-20" yWindow="6020" windowWidth="15480" windowHeight="6060" tabRatio="631"/>
  </bookViews>
  <sheets>
    <sheet name="Section 7 List of Tables Charts" sheetId="303" r:id="rId1"/>
    <sheet name="Table 7.1" sheetId="306" r:id="rId2"/>
    <sheet name="Chart 7.1" sheetId="304" r:id="rId3"/>
    <sheet name="Chart 7.2 (referral)" sheetId="307" r:id="rId4"/>
    <sheet name="Poisson sub 100" sheetId="89" state="hidden" r:id="rId5"/>
  </sheets>
  <externalReferences>
    <externalReference r:id="rId6"/>
  </externalReferences>
  <definedNames>
    <definedName name="_xlnm._FilterDatabase" localSheetId="2" hidden="1">'Chart 7.1'!$B$41:$I$42</definedName>
    <definedName name="_xlnm._FilterDatabase" localSheetId="3" hidden="1">'Chart 7.2 (referral)'!$B$42:$I$43</definedName>
    <definedName name="_xlnm._FilterDatabase" localSheetId="0" hidden="1">'Section 7 List of Tables Charts'!$A$5:$J$8</definedName>
    <definedName name="a" localSheetId="2">#REF!</definedName>
    <definedName name="a" localSheetId="3">#REF!</definedName>
    <definedName name="a" localSheetId="0">#REF!</definedName>
    <definedName name="a" localSheetId="1">#REF!</definedName>
    <definedName name="a">#REF!</definedName>
    <definedName name="Hospitals" localSheetId="2">#REF!</definedName>
    <definedName name="Hospitals" localSheetId="3">#REF!</definedName>
    <definedName name="Hospitals" localSheetId="0">#REF!</definedName>
    <definedName name="Hospitals" localSheetId="1">#REF!</definedName>
    <definedName name="Hospitals">#REF!</definedName>
    <definedName name="Hospitals_">'[1]Chart 1c DATA'!$V$3:$X$35</definedName>
    <definedName name="ORGANISATION" localSheetId="2">#REF!</definedName>
    <definedName name="ORGANISATION" localSheetId="3">#REF!</definedName>
    <definedName name="ORGANISATION" localSheetId="0">#REF!</definedName>
    <definedName name="ORGANISATION" localSheetId="1">#REF!</definedName>
    <definedName name="ORGANISATION">#REF!</definedName>
  </definedNames>
  <calcPr calcId="162913"/>
</workbook>
</file>

<file path=xl/calcChain.xml><?xml version="1.0" encoding="utf-8"?>
<calcChain xmlns="http://schemas.openxmlformats.org/spreadsheetml/2006/main">
  <c r="I71" i="307" l="1"/>
  <c r="I68" i="307"/>
  <c r="E68" i="307" s="1"/>
  <c r="I67" i="307"/>
  <c r="F67" i="307" s="1"/>
  <c r="I66" i="307"/>
  <c r="I65" i="307"/>
  <c r="I64" i="307"/>
  <c r="F64" i="307" s="1"/>
  <c r="I63" i="307"/>
  <c r="I62" i="307"/>
  <c r="I61" i="307"/>
  <c r="I59" i="307"/>
  <c r="H71" i="307"/>
  <c r="E71" i="307" s="1"/>
  <c r="H68" i="307"/>
  <c r="H67" i="307"/>
  <c r="H66" i="307"/>
  <c r="E66" i="307" s="1"/>
  <c r="H65" i="307"/>
  <c r="H64" i="307"/>
  <c r="H63" i="307"/>
  <c r="F63" i="307" s="1"/>
  <c r="H62" i="307"/>
  <c r="E62" i="307" s="1"/>
  <c r="H61" i="307"/>
  <c r="H59" i="307"/>
  <c r="A72" i="307"/>
  <c r="F71" i="307"/>
  <c r="A71" i="307"/>
  <c r="A70" i="307"/>
  <c r="A69" i="307"/>
  <c r="A68" i="307"/>
  <c r="A67" i="307"/>
  <c r="A66" i="307"/>
  <c r="E65" i="307"/>
  <c r="A65" i="307"/>
  <c r="A64" i="307"/>
  <c r="A63" i="307"/>
  <c r="A62" i="307"/>
  <c r="F61" i="307"/>
  <c r="A61" i="307"/>
  <c r="E60" i="307"/>
  <c r="A60" i="307"/>
  <c r="A59" i="307"/>
  <c r="E57" i="307"/>
  <c r="I54" i="307"/>
  <c r="H54" i="307"/>
  <c r="F54" i="307"/>
  <c r="E54" i="307"/>
  <c r="I53" i="307"/>
  <c r="H53" i="307"/>
  <c r="F53" i="307"/>
  <c r="E53" i="307"/>
  <c r="I52" i="307"/>
  <c r="H52" i="307"/>
  <c r="F52" i="307"/>
  <c r="E52" i="307"/>
  <c r="I51" i="307"/>
  <c r="H51" i="307"/>
  <c r="F51" i="307"/>
  <c r="E51" i="307"/>
  <c r="I50" i="307"/>
  <c r="H50" i="307"/>
  <c r="F50" i="307"/>
  <c r="E50" i="307"/>
  <c r="I49" i="307"/>
  <c r="H49" i="307"/>
  <c r="F49" i="307"/>
  <c r="E49" i="307"/>
  <c r="I48" i="307"/>
  <c r="H48" i="307"/>
  <c r="F48" i="307"/>
  <c r="E48" i="307"/>
  <c r="I47" i="307"/>
  <c r="H47" i="307"/>
  <c r="F47" i="307"/>
  <c r="E47" i="307"/>
  <c r="I46" i="307"/>
  <c r="H46" i="307"/>
  <c r="F46" i="307"/>
  <c r="E46" i="307"/>
  <c r="I45" i="307"/>
  <c r="H45" i="307"/>
  <c r="F45" i="307"/>
  <c r="E45" i="307"/>
  <c r="M44" i="307"/>
  <c r="C44" i="307" s="1"/>
  <c r="L44" i="307"/>
  <c r="K44" i="307"/>
  <c r="J44" i="307"/>
  <c r="H44" i="307"/>
  <c r="I70" i="304"/>
  <c r="I67" i="304"/>
  <c r="I66" i="304"/>
  <c r="I65" i="304"/>
  <c r="I64" i="304"/>
  <c r="I63" i="304"/>
  <c r="I62" i="304"/>
  <c r="I61" i="304"/>
  <c r="I60" i="304"/>
  <c r="I58" i="304"/>
  <c r="H70" i="304"/>
  <c r="H67" i="304"/>
  <c r="H65" i="304"/>
  <c r="H66" i="304"/>
  <c r="H64" i="304"/>
  <c r="H63" i="304"/>
  <c r="H62" i="304"/>
  <c r="H61" i="304"/>
  <c r="H60" i="304"/>
  <c r="H58" i="304"/>
  <c r="E38" i="306"/>
  <c r="E63" i="307" l="1"/>
  <c r="E67" i="307"/>
  <c r="E59" i="307"/>
  <c r="E44" i="307"/>
  <c r="E61" i="307"/>
  <c r="F65" i="307"/>
  <c r="F68" i="307"/>
  <c r="I44" i="307"/>
  <c r="E64" i="307"/>
  <c r="F44" i="307"/>
  <c r="F59" i="307"/>
  <c r="F62" i="307"/>
  <c r="F66" i="307"/>
  <c r="F15" i="306"/>
  <c r="F14" i="306"/>
  <c r="F13" i="306"/>
  <c r="F12" i="306"/>
  <c r="F11" i="306"/>
  <c r="F10" i="306"/>
  <c r="F9" i="306"/>
  <c r="F7" i="306"/>
  <c r="F6" i="306"/>
  <c r="E16" i="306"/>
  <c r="F16" i="306" s="1"/>
  <c r="D16" i="306"/>
  <c r="G15" i="306"/>
  <c r="G14" i="306"/>
  <c r="G13" i="306"/>
  <c r="G12" i="306"/>
  <c r="G11" i="306"/>
  <c r="G10" i="306"/>
  <c r="G9" i="306"/>
  <c r="G8" i="306"/>
  <c r="G7" i="306"/>
  <c r="G6" i="306"/>
  <c r="A71" i="304"/>
  <c r="A70" i="304"/>
  <c r="A69" i="304"/>
  <c r="A68" i="304"/>
  <c r="E67" i="304"/>
  <c r="A67" i="304"/>
  <c r="A66" i="304"/>
  <c r="E65" i="304"/>
  <c r="A65" i="304"/>
  <c r="F64" i="304"/>
  <c r="A64" i="304"/>
  <c r="E63" i="304"/>
  <c r="A63" i="304"/>
  <c r="F62" i="304"/>
  <c r="A62" i="304"/>
  <c r="F61" i="304"/>
  <c r="A61" i="304"/>
  <c r="E60" i="304"/>
  <c r="A60" i="304"/>
  <c r="E59" i="304"/>
  <c r="A59" i="304"/>
  <c r="A58" i="304"/>
  <c r="E56" i="304"/>
  <c r="I53" i="304"/>
  <c r="H53" i="304"/>
  <c r="F53" i="304"/>
  <c r="E53" i="304"/>
  <c r="C53" i="304"/>
  <c r="I52" i="304"/>
  <c r="H52" i="304"/>
  <c r="F52" i="304"/>
  <c r="E52" i="304"/>
  <c r="C52" i="304"/>
  <c r="I51" i="304"/>
  <c r="H51" i="304"/>
  <c r="F51" i="304"/>
  <c r="E51" i="304"/>
  <c r="C51" i="304"/>
  <c r="I50" i="304"/>
  <c r="H50" i="304"/>
  <c r="F50" i="304"/>
  <c r="E50" i="304"/>
  <c r="C50" i="304"/>
  <c r="I49" i="304"/>
  <c r="H49" i="304"/>
  <c r="F49" i="304"/>
  <c r="E49" i="304"/>
  <c r="C49" i="304"/>
  <c r="I48" i="304"/>
  <c r="H48" i="304"/>
  <c r="F48" i="304"/>
  <c r="E48" i="304"/>
  <c r="C48" i="304"/>
  <c r="I47" i="304"/>
  <c r="H47" i="304"/>
  <c r="F47" i="304"/>
  <c r="E47" i="304"/>
  <c r="C47" i="304"/>
  <c r="I46" i="304"/>
  <c r="H46" i="304"/>
  <c r="F46" i="304"/>
  <c r="E46" i="304"/>
  <c r="C46" i="304"/>
  <c r="I45" i="304"/>
  <c r="H45" i="304"/>
  <c r="F45" i="304"/>
  <c r="E45" i="304"/>
  <c r="C45" i="304"/>
  <c r="I44" i="304"/>
  <c r="H44" i="304"/>
  <c r="F44" i="304"/>
  <c r="E44" i="304"/>
  <c r="C44" i="304"/>
  <c r="M43" i="304"/>
  <c r="C43" i="304" s="1"/>
  <c r="L43" i="304"/>
  <c r="K43" i="304"/>
  <c r="J43" i="304"/>
  <c r="E43" i="304" l="1"/>
  <c r="E58" i="304"/>
  <c r="I43" i="304"/>
  <c r="E64" i="304"/>
  <c r="H43" i="304"/>
  <c r="F58" i="304"/>
  <c r="E61" i="304"/>
  <c r="F65" i="304"/>
  <c r="F70" i="304"/>
  <c r="F63" i="304"/>
  <c r="F43" i="304"/>
  <c r="F60" i="304"/>
  <c r="F66" i="304"/>
  <c r="F67" i="304"/>
  <c r="G16" i="306"/>
  <c r="E62" i="304"/>
  <c r="E66" i="304"/>
  <c r="E70" i="304"/>
</calcChain>
</file>

<file path=xl/sharedStrings.xml><?xml version="1.0" encoding="utf-8"?>
<sst xmlns="http://schemas.openxmlformats.org/spreadsheetml/2006/main" count="342" uniqueCount="158">
  <si>
    <r>
      <t xml:space="preserve">2. Patients in Borders, Orkney, Shetland &amp; Western Isles are </t>
    </r>
    <r>
      <rPr>
        <b/>
        <sz val="8"/>
        <rFont val="Arial"/>
        <family val="2"/>
      </rPr>
      <t>treated in other Health Boards</t>
    </r>
    <r>
      <rPr>
        <sz val="8"/>
        <rFont val="Arial"/>
        <family val="2"/>
      </rPr>
      <t xml:space="preserve"> as part of their respective carotid intervention pathways.</t>
    </r>
  </si>
  <si>
    <t>&lt;= 14 days</t>
  </si>
  <si>
    <t>Chart Axis</t>
  </si>
  <si>
    <t>Hospital</t>
  </si>
  <si>
    <t>Numerator</t>
  </si>
  <si>
    <t>Denominator</t>
  </si>
  <si>
    <t>Lanarkshire</t>
  </si>
  <si>
    <t>Fife</t>
  </si>
  <si>
    <t>Dumfries &amp; Galloway</t>
  </si>
  <si>
    <t>Tayside</t>
  </si>
  <si>
    <t>Ayrshire &amp; Arran</t>
  </si>
  <si>
    <t>Grampian</t>
  </si>
  <si>
    <t>Forth Valley</t>
  </si>
  <si>
    <t>Highland</t>
  </si>
  <si>
    <t>Lothian</t>
  </si>
  <si>
    <t>Greater Glasgow &amp; Clyde</t>
  </si>
  <si>
    <t>Percentage</t>
  </si>
  <si>
    <t>return to List of Tables &amp; Charts</t>
  </si>
  <si>
    <r>
      <t>Confidence Interval</t>
    </r>
    <r>
      <rPr>
        <b/>
        <vertAlign val="superscript"/>
        <sz val="8"/>
        <color indexed="9"/>
        <rFont val="Arial"/>
        <family val="2"/>
      </rPr>
      <t>†</t>
    </r>
  </si>
  <si>
    <t>Ayr Hospital</t>
  </si>
  <si>
    <t>Ayr</t>
  </si>
  <si>
    <t>Dumfries &amp; Galloway Royal Infirmary</t>
  </si>
  <si>
    <t>DGRI</t>
  </si>
  <si>
    <t>Forth Valley Royal Hospital</t>
  </si>
  <si>
    <t>Aberdeen Royal Infirmary</t>
  </si>
  <si>
    <t>Raigmore Hospital</t>
  </si>
  <si>
    <t>Raigmore</t>
  </si>
  <si>
    <t>Hairmyres Hospital</t>
  </si>
  <si>
    <t>Hairmyres</t>
  </si>
  <si>
    <t>Royal Infirmary of Edinburgh</t>
  </si>
  <si>
    <t>RIE</t>
  </si>
  <si>
    <t>Ninewells Hospital</t>
  </si>
  <si>
    <t>Ninewells</t>
  </si>
  <si>
    <t>Scotland</t>
  </si>
  <si>
    <t>NHS Board Summary</t>
  </si>
  <si>
    <t>NHS board of hospital</t>
  </si>
  <si>
    <t>%</t>
  </si>
  <si>
    <t>† Confidence intervals calculated using method described in: ALTMAN et al (2000) Statistics with confidence 2nd edition chapter 6 pp 46-47. ISBN 0727913751.</t>
  </si>
  <si>
    <t>VHK</t>
  </si>
  <si>
    <t>ARI</t>
  </si>
  <si>
    <t>Total</t>
  </si>
  <si>
    <t>FVRH</t>
  </si>
  <si>
    <t>Within 14 days</t>
  </si>
  <si>
    <t>Stroke Care Standard</t>
  </si>
  <si>
    <t>Borders*</t>
  </si>
  <si>
    <t>Orkney*</t>
  </si>
  <si>
    <t>Shetland*</t>
  </si>
  <si>
    <t>Western Isles*</t>
  </si>
  <si>
    <t>* Patients in Borders, Orkney, Shetland &amp; Western Isles are treated in other NHS boards as part of their respective carotid intervention pathways.</t>
  </si>
  <si>
    <t>Title</t>
  </si>
  <si>
    <t>Page number in printed report</t>
  </si>
  <si>
    <t>NHSSCOTLAND</t>
  </si>
  <si>
    <t>Victoria Hospital Kirkcaldy</t>
  </si>
  <si>
    <t>Table 1: Poisson distribution 95% confidence limits.</t>
  </si>
  <si>
    <t>Observed</t>
  </si>
  <si>
    <t>Lower Confidence Limit</t>
  </si>
  <si>
    <t>Upper Confidence Limit</t>
  </si>
  <si>
    <t>Hospital providing carotid intervention service</t>
  </si>
  <si>
    <t>Queen Elizabeth University Hospital - Glasgow</t>
  </si>
  <si>
    <t>Residents</t>
  </si>
  <si>
    <t>Non-residents</t>
  </si>
  <si>
    <r>
      <t xml:space="preserve">Non-resident NHS Boards
</t>
    </r>
    <r>
      <rPr>
        <b/>
        <sz val="8"/>
        <color indexed="9"/>
        <rFont val="Arial"/>
        <family val="2"/>
      </rPr>
      <t>(ranked on number of events, high-to-low)</t>
    </r>
  </si>
  <si>
    <t>Rate per 100,000 residents</t>
  </si>
  <si>
    <t>Count</t>
  </si>
  <si>
    <t>.00</t>
  </si>
  <si>
    <t>1.00</t>
  </si>
  <si>
    <t>2015.00</t>
  </si>
  <si>
    <t>2016.00</t>
  </si>
  <si>
    <t>Q4B_INTERVENTIONIST_LOCATION * CI_14DAYS * CI_YEAR Crosstabulation</t>
  </si>
  <si>
    <t>CI_YEAR</t>
  </si>
  <si>
    <t>CI_14DAYS</t>
  </si>
  <si>
    <t>Q4B_INTERVENTIONIST_LOCATION</t>
  </si>
  <si>
    <t>Hospital Outwith Scotland</t>
  </si>
  <si>
    <t>2. A small proportion of records could not be assigned to a Health Board of residence because they were either for non-Scottish residents or there was insufficient information to allow their assignment to a Health Board (e.g. partial or incorrect postcode).</t>
  </si>
  <si>
    <t>click here for the SSCA web site where a PDF copy of the Scottish Stroke Improvement Plan may be viewed and/or downloaded</t>
  </si>
  <si>
    <t>Numerator 2017</t>
  </si>
  <si>
    <t>Denominator 2017</t>
  </si>
  <si>
    <t>2017 &lt;=14 days</t>
  </si>
  <si>
    <r>
      <t xml:space="preserve"> Confidence Interval 2017</t>
    </r>
    <r>
      <rPr>
        <b/>
        <vertAlign val="superscript"/>
        <sz val="8"/>
        <color indexed="9"/>
        <rFont val="Arial"/>
        <family val="2"/>
      </rPr>
      <t xml:space="preserve">† </t>
    </r>
  </si>
  <si>
    <t>* In this analysis we try to reflect the performance of the hospital based services with respect to getting a carotid endarterectomy performed as quickly as possible. For patients receiving their carotid intervention via an inpatient stroke service the interval from the date of inpatient admission to surgery was used. For patients receiving their carotid intervention via an outpatient TIA/stroke clinic service the interval from the date of receipt of referral to the TIA clinic to surgery was used.  For other outpatients, the delay from first outpatient assessment to surgery was used. If there was no preceding outpatient or inpatient admission then the date the patient was first seen by surgeons was taken.</t>
  </si>
  <si>
    <t>Notes regarding Table 7.1:</t>
  </si>
  <si>
    <t>Notes regarding chart 7.1:</t>
  </si>
  <si>
    <t>Table 7.1</t>
  </si>
  <si>
    <t>Chart 7.1</t>
  </si>
  <si>
    <t>Chart 7.2 (referral)</t>
  </si>
  <si>
    <r>
      <t xml:space="preserve">3. A small proportion of records have a carotid intervention date but no date recorded for the event that led to the first medical assessment. These records are included in the denominator because the presence of an intervention date indicates that a carotid intervention was performed. The absence of a date for the event that led to the first medical assessment, however, prevents the calculation of days to carotid intervention so these cases cannot be measured against the 14 day standard and cannot be confirmed as having achieved it and are assumed not to have done so. This is a slightly different approach from the carotid timeline chart (see associated Excel files on SSCA web site at </t>
    </r>
    <r>
      <rPr>
        <i/>
        <u/>
        <sz val="8"/>
        <rFont val="Arial"/>
        <family val="2"/>
      </rPr>
      <t>http://www.strokeaudit.scot.nhs.uk/Reports/Reports.html</t>
    </r>
    <r>
      <rPr>
        <sz val="8"/>
        <rFont val="Arial"/>
        <family val="2"/>
      </rPr>
      <t>) where inclusion in the chart requires both a carotid intervention date and date recorded for the event that led to the first medical assessment. As a result, the Chart 7.1 denominators, for individual hospitals, may be slightly higher than those in the carotid timeline chart.</t>
    </r>
  </si>
  <si>
    <t>4. The Scotland rate is based on the combined mid-year population estimates for the NHS boards shown in the table.</t>
  </si>
  <si>
    <t>Note that the full list, including other sections, appears in the PDF version of the report as Appendix B</t>
  </si>
  <si>
    <t>Table/ Chart* Number</t>
  </si>
  <si>
    <t>Section 7</t>
  </si>
  <si>
    <t>2017-2018</t>
  </si>
  <si>
    <t>2018 &lt;=14 days</t>
  </si>
  <si>
    <r>
      <t xml:space="preserve"> Confidence Interval 2018</t>
    </r>
    <r>
      <rPr>
        <b/>
        <vertAlign val="superscript"/>
        <sz val="8"/>
        <color indexed="9"/>
        <rFont val="Arial"/>
        <family val="2"/>
      </rPr>
      <t xml:space="preserve">† </t>
    </r>
  </si>
  <si>
    <t>Denominator 2018</t>
  </si>
  <si>
    <t>QUEH</t>
  </si>
  <si>
    <t>Queen Elizabeth University Hospital</t>
  </si>
  <si>
    <t>Chart 7.1  Percentage of patients undergoing a carotid intervention within 14 days of the event that led the patient to first seek medical assistance, 2017 and 2018 data.</t>
  </si>
  <si>
    <t>Note that the Scotland columns in the chart are coloured light green and dark green simply to differentiate them from the hospital columns and the colours are not indicative of performance. Light green corresponds to '2017' and dark green corresponds to '2018'.</t>
  </si>
  <si>
    <t>Numerator 2018</t>
  </si>
  <si>
    <r>
      <t>Chart 7.2 (referral)  Percentage of patients undergoing a carotid intervention within 14 days of the carotid pathway entry date</t>
    </r>
    <r>
      <rPr>
        <b/>
        <i/>
        <sz val="10"/>
        <rFont val="Arial"/>
        <family val="2"/>
      </rPr>
      <t>*</t>
    </r>
    <r>
      <rPr>
        <b/>
        <sz val="10"/>
        <rFont val="Arial"/>
        <family val="2"/>
      </rPr>
      <t>, 2017 and 2018 data.</t>
    </r>
  </si>
  <si>
    <t>Note that the Scotland columns in the chart are coloured light green and dark green simply to differentiate them from the hospital columns and the colours are not indicative of performance. Light green corresponds to '2017' and dark green corresponds to '2018'.
The chart columns are ranked, by hospital, on the percentage receiving their intervention within 14 days of referral.</t>
  </si>
  <si>
    <t>Scottish Stroke Care Audit 2018 National Report: Stroke Services in Scottish Hospitals, Data Relating to 2018.</t>
  </si>
  <si>
    <t>Percentage of patients undergoing a carotid intervention within 14 days of the event that led the patient to first seek medical assistance, 2017 and 2018 data.</t>
  </si>
  <si>
    <t>Chart 12 (referral)  Percentage of patients undergoing a carotid intervention within 14 days of the carotid pathway entry date*, 2017 and 2018 data.</t>
  </si>
  <si>
    <t>Carotid Endarterectomy - number of patients receiving a carotid endarterectomy in acute hospitals in Scotland during Jan-Dec 2018.</t>
  </si>
  <si>
    <t>Table 7.1  Carotid Endarterectomy - number of patients receiving a carotid endarterectomy in acute hospitals in Scotland during Jan-Dec 2018.</t>
  </si>
  <si>
    <t>1. Hospitals shown are those that provide a carotid intervention service and have submitted data to eSSCA for 2018.</t>
  </si>
  <si>
    <t>Outside Scotland/ Not Known/ Other</t>
  </si>
  <si>
    <t>Highland/ Orkney</t>
  </si>
  <si>
    <t>Forth Valley/ Highland/ Lanarkshire/ Lothian/ Outside Scotland/ Not Known/ Other</t>
  </si>
  <si>
    <t>Western Isles/ Outside Scotland/ Not Known/ Other</t>
  </si>
  <si>
    <t>Borders/ Fife/ Outside Scotland/ Not Known/ Other</t>
  </si>
  <si>
    <t>Fife/ Grampian/ Outside Scotland/ Not Known/ Other</t>
  </si>
  <si>
    <t>Population estimates</t>
  </si>
  <si>
    <t>https://www.nrscotland.gov.uk/files//statistics/population-estimates/time-series/mid-18/mid-year-pop-est-18-time-series-3.xlsx</t>
  </si>
  <si>
    <t>Code</t>
  </si>
  <si>
    <t>Persons</t>
  </si>
  <si>
    <t>All Ages</t>
  </si>
  <si>
    <t>S92000003</t>
  </si>
  <si>
    <t>S08000001</t>
  </si>
  <si>
    <t>Ayrshire and Arran</t>
  </si>
  <si>
    <t>S08000002</t>
  </si>
  <si>
    <t>Borders</t>
  </si>
  <si>
    <t>S08000003</t>
  </si>
  <si>
    <t>Dumfries and Galloway</t>
  </si>
  <si>
    <t>S08000029</t>
  </si>
  <si>
    <t>S08000005</t>
  </si>
  <si>
    <t>S08000006</t>
  </si>
  <si>
    <t>S08000007</t>
  </si>
  <si>
    <t>Greater Glasgow and Clyde</t>
  </si>
  <si>
    <t>S08000008</t>
  </si>
  <si>
    <t>S08000009</t>
  </si>
  <si>
    <t>S08000010</t>
  </si>
  <si>
    <t>S08000011</t>
  </si>
  <si>
    <t>Orkney</t>
  </si>
  <si>
    <t>S08000012</t>
  </si>
  <si>
    <t>Shetland</t>
  </si>
  <si>
    <t>S08000030</t>
  </si>
  <si>
    <t>S08000014</t>
  </si>
  <si>
    <t>Western Isles</t>
  </si>
  <si>
    <t>3. Health Board boundary changes occurred from April 2018. SSCA data use the revised Health Board boundaries. The issue primarily affects NHS Greater Glasgow &amp; Clyde and NHS Lanarkshire.</t>
  </si>
  <si>
    <t>carotid boards</t>
  </si>
  <si>
    <t>FVRH (n=18)</t>
  </si>
  <si>
    <t>ARI (n=23)</t>
  </si>
  <si>
    <t>RIE (n=50)</t>
  </si>
  <si>
    <t>QUEH (n=116)</t>
  </si>
  <si>
    <t>Hairmyres (n=48)</t>
  </si>
  <si>
    <t>Ayr (n=52)</t>
  </si>
  <si>
    <t>Ninewells (n=26)</t>
  </si>
  <si>
    <t>Raigmore (n=30)</t>
  </si>
  <si>
    <t>DGRI (n=21)</t>
  </si>
  <si>
    <t>VHK (n=1)</t>
  </si>
  <si>
    <r>
      <t xml:space="preserve">1. </t>
    </r>
    <r>
      <rPr>
        <b/>
        <sz val="8"/>
        <rFont val="Arial"/>
        <family val="2"/>
      </rPr>
      <t>Hospitals shown are those that provide a carotid intervention service</t>
    </r>
    <r>
      <rPr>
        <sz val="8"/>
        <rFont val="Arial"/>
        <family val="2"/>
      </rPr>
      <t xml:space="preserve"> </t>
    </r>
    <r>
      <rPr>
        <b/>
        <sz val="8"/>
        <rFont val="Arial"/>
        <family val="2"/>
      </rPr>
      <t>and have submitted data to eSSCA for 2018</t>
    </r>
    <r>
      <rPr>
        <sz val="8"/>
        <rFont val="Arial"/>
        <family val="2"/>
      </rPr>
      <t xml:space="preserve">. </t>
    </r>
    <r>
      <rPr>
        <b/>
        <sz val="8"/>
        <rFont val="Arial"/>
        <family val="2"/>
      </rPr>
      <t/>
    </r>
  </si>
  <si>
    <t>Bracketed number on chart x-axis indicates number of patients in denominator for 2018.</t>
  </si>
  <si>
    <r>
      <t xml:space="preserve">3. A small proportion of records have a carotid intervention date but no date recorded for the event that led to the first medical assessment. These records are included in the denominator because the presence of an intervention date indicates that a carotid intervention was performed. The absence of a date for the event that led to the first medical assessment, however, prevents the calculation of days to carotid intervention so these cases cannot be measured against the 14 day standard and cannot be confirmed as having achieved it and are assumed not to have done so. This is a slightly different approach from the carotid timeline chart (see associated Excel files on SSCA web site at </t>
    </r>
    <r>
      <rPr>
        <i/>
        <u/>
        <sz val="8"/>
        <rFont val="Arial"/>
        <family val="2"/>
      </rPr>
      <t>http://www.strokeaudit.scot.nhs.uk/Reports/Reports.html</t>
    </r>
    <r>
      <rPr>
        <sz val="8"/>
        <rFont val="Arial"/>
        <family val="2"/>
      </rPr>
      <t>) where inclusion in the chart requires both a carotid intervention date and date recorded for the event that led to the first medical assessment. As a result, the Chart 7.1 denominators, for individual hospitals, may be slightly higher than those in the carotid timeline Charts 7.3 and 7.4.</t>
    </r>
  </si>
  <si>
    <t>Notes regarding chart 7.2:</t>
  </si>
  <si>
    <t>Vertical line reflects Scottish Stroke Care Standard (2013) of 80% of patients undergoing carotid endarterectomy for symptomatic carotid stenosis have the operation within 14 days of the stroke event that led to the patient first seeking medical assistance.</t>
  </si>
  <si>
    <t>Vertical line reflects Scottish Stroke Care Standard (2016) of 80% of patients undergoing carotid endarterectomy for symptomatic carotid stenosis have the operation within 14 days of the stroke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</si>
</sst>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numFmt numFmtId="165" formatCode="0.0"/>
    <numFmt numFmtId="166" formatCode="#\ ###\ ##0"/>
    <numFmt numFmtId="167" formatCode="###0"/>
  </numFmts>
  <fonts count="42" x14ac:knownFonts="1">
    <font>
      <sz val="11"/>
      <color theme="1"/>
      <name val="Calibri"/>
      <family val="2"/>
      <scheme val="minor"/>
    </font>
    <font>
      <sz val="11"/>
      <color theme="1"/>
      <name val="Calibri"/>
      <family val="2"/>
    </font>
    <font>
      <sz val="11"/>
      <color theme="1"/>
      <name val="Calibri"/>
      <family val="2"/>
    </font>
    <font>
      <sz val="10"/>
      <color theme="1"/>
      <name val="Arial"/>
      <family val="2"/>
    </font>
    <font>
      <sz val="10"/>
      <color theme="1"/>
      <name val="Arial"/>
      <family val="2"/>
    </font>
    <font>
      <sz val="11"/>
      <color indexed="8"/>
      <name val="Calibri"/>
      <family val="2"/>
    </font>
    <font>
      <sz val="10"/>
      <name val="Arial"/>
      <family val="2"/>
    </font>
    <font>
      <b/>
      <sz val="10"/>
      <name val="Arial"/>
      <family val="2"/>
    </font>
    <font>
      <b/>
      <sz val="8"/>
      <color indexed="9"/>
      <name val="Arial"/>
      <family val="2"/>
    </font>
    <font>
      <sz val="8"/>
      <color indexed="8"/>
      <name val="Arial"/>
      <family val="2"/>
    </font>
    <font>
      <sz val="8"/>
      <name val="Arial"/>
      <family val="2"/>
    </font>
    <font>
      <b/>
      <i/>
      <sz val="10"/>
      <name val="Arial"/>
      <family val="2"/>
    </font>
    <font>
      <sz val="9"/>
      <name val="Arial"/>
      <family val="2"/>
    </font>
    <font>
      <u/>
      <sz val="10"/>
      <color indexed="12"/>
      <name val="Arial"/>
      <family val="2"/>
    </font>
    <font>
      <i/>
      <u/>
      <sz val="8"/>
      <color indexed="12"/>
      <name val="Arial"/>
      <family val="2"/>
    </font>
    <font>
      <b/>
      <sz val="8"/>
      <name val="Arial"/>
      <family val="2"/>
    </font>
    <font>
      <i/>
      <sz val="10"/>
      <name val="Arial"/>
      <family val="2"/>
    </font>
    <font>
      <b/>
      <sz val="10"/>
      <color indexed="9"/>
      <name val="Arial"/>
      <family val="2"/>
    </font>
    <font>
      <b/>
      <vertAlign val="superscript"/>
      <sz val="8"/>
      <color indexed="9"/>
      <name val="Arial"/>
      <family val="2"/>
    </font>
    <font>
      <sz val="10"/>
      <color indexed="9"/>
      <name val="Arial"/>
      <family val="2"/>
    </font>
    <font>
      <i/>
      <sz val="8"/>
      <name val="Arial"/>
      <family val="2"/>
    </font>
    <font>
      <b/>
      <i/>
      <u/>
      <sz val="10"/>
      <color indexed="12"/>
      <name val="Arial"/>
      <family val="2"/>
    </font>
    <font>
      <u/>
      <sz val="10"/>
      <color indexed="12"/>
      <name val="Arial"/>
      <family val="2"/>
    </font>
    <font>
      <sz val="10"/>
      <color indexed="8"/>
      <name val="Arial"/>
      <family val="2"/>
    </font>
    <font>
      <b/>
      <sz val="10"/>
      <color indexed="8"/>
      <name val="Arial"/>
      <family val="2"/>
    </font>
    <font>
      <sz val="10"/>
      <name val="Arial"/>
      <family val="2"/>
    </font>
    <font>
      <b/>
      <sz val="9"/>
      <color indexed="9"/>
      <name val="Arial"/>
      <family val="2"/>
    </font>
    <font>
      <i/>
      <sz val="10"/>
      <color indexed="9"/>
      <name val="Arial"/>
      <family val="2"/>
    </font>
    <font>
      <sz val="10"/>
      <color indexed="9"/>
      <name val="Arial"/>
      <family val="2"/>
    </font>
    <font>
      <sz val="10"/>
      <color theme="0"/>
      <name val="Arial"/>
      <family val="2"/>
    </font>
    <font>
      <sz val="8"/>
      <name val="Courier"/>
      <family val="3"/>
    </font>
    <font>
      <sz val="11"/>
      <color theme="1"/>
      <name val="Calibri"/>
      <family val="2"/>
      <scheme val="minor"/>
    </font>
    <font>
      <sz val="10"/>
      <name val="Arial"/>
      <family val="2"/>
      <charset val="1"/>
    </font>
    <font>
      <u/>
      <sz val="10"/>
      <name val="Arial"/>
      <family val="2"/>
    </font>
    <font>
      <b/>
      <i/>
      <sz val="10"/>
      <color rgb="FF333399"/>
      <name val="Arial"/>
      <family val="2"/>
    </font>
    <font>
      <sz val="11"/>
      <color theme="0"/>
      <name val="Calibri"/>
      <family val="2"/>
      <scheme val="minor"/>
    </font>
    <font>
      <b/>
      <sz val="9"/>
      <color theme="0"/>
      <name val="Arial Bold"/>
    </font>
    <font>
      <sz val="9"/>
      <color theme="0"/>
      <name val="Arial"/>
      <family val="2"/>
    </font>
    <font>
      <i/>
      <sz val="10"/>
      <color theme="0" tint="-0.14999847407452621"/>
      <name val="Arial"/>
      <family val="2"/>
    </font>
    <font>
      <sz val="10"/>
      <color theme="0" tint="-0.14999847407452621"/>
      <name val="Arial"/>
      <family val="2"/>
    </font>
    <font>
      <sz val="9"/>
      <color theme="0" tint="-0.34998626667073579"/>
      <name val="Arial"/>
      <family val="2"/>
    </font>
    <font>
      <i/>
      <u/>
      <sz val="8"/>
      <name val="Arial"/>
      <family val="2"/>
    </font>
  </fonts>
  <fills count="4">
    <fill>
      <patternFill patternType="none"/>
    </fill>
    <fill>
      <patternFill patternType="gray125"/>
    </fill>
    <fill>
      <patternFill patternType="solid">
        <fgColor indexed="9"/>
        <bgColor indexed="64"/>
      </patternFill>
    </fill>
    <fill>
      <patternFill patternType="solid">
        <fgColor indexed="6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9"/>
      </left>
      <right style="thin">
        <color indexed="9"/>
      </right>
      <top style="thin">
        <color indexed="9"/>
      </top>
      <bottom style="thin">
        <color indexed="62"/>
      </bottom>
      <diagonal/>
    </border>
    <border>
      <left style="thin">
        <color indexed="62"/>
      </left>
      <right style="thin">
        <color indexed="9"/>
      </right>
      <top style="thin">
        <color indexed="62"/>
      </top>
      <bottom style="thin">
        <color indexed="9"/>
      </bottom>
      <diagonal/>
    </border>
    <border>
      <left/>
      <right style="thin">
        <color indexed="9"/>
      </right>
      <top style="thin">
        <color indexed="62"/>
      </top>
      <bottom style="thin">
        <color indexed="9"/>
      </bottom>
      <diagonal/>
    </border>
    <border>
      <left style="thin">
        <color indexed="9"/>
      </left>
      <right style="thin">
        <color indexed="9"/>
      </right>
      <top style="thin">
        <color indexed="62"/>
      </top>
      <bottom style="thin">
        <color indexed="9"/>
      </bottom>
      <diagonal/>
    </border>
    <border>
      <left style="thin">
        <color indexed="62"/>
      </left>
      <right style="thin">
        <color indexed="9"/>
      </right>
      <top style="thin">
        <color indexed="9"/>
      </top>
      <bottom style="thin">
        <color indexed="62"/>
      </bottom>
      <diagonal/>
    </border>
    <border>
      <left/>
      <right style="thin">
        <color indexed="9"/>
      </right>
      <top style="thin">
        <color indexed="9"/>
      </top>
      <bottom style="thin">
        <color indexed="62"/>
      </bottom>
      <diagonal/>
    </border>
    <border>
      <left style="thin">
        <color indexed="9"/>
      </left>
      <right/>
      <top style="thin">
        <color indexed="9"/>
      </top>
      <bottom style="thin">
        <color indexed="62"/>
      </bottom>
      <diagonal/>
    </border>
    <border>
      <left/>
      <right/>
      <top style="thin">
        <color indexed="62"/>
      </top>
      <bottom style="thin">
        <color indexed="9"/>
      </bottom>
      <diagonal/>
    </border>
    <border>
      <left/>
      <right/>
      <top/>
      <bottom style="thin">
        <color indexed="62"/>
      </bottom>
      <diagonal/>
    </border>
    <border>
      <left/>
      <right/>
      <top style="thin">
        <color indexed="62"/>
      </top>
      <bottom/>
      <diagonal/>
    </border>
    <border>
      <left style="thin">
        <color indexed="9"/>
      </left>
      <right style="thin">
        <color indexed="9"/>
      </right>
      <top style="thin">
        <color indexed="9"/>
      </top>
      <bottom/>
      <diagonal/>
    </border>
    <border>
      <left/>
      <right/>
      <top style="thin">
        <color indexed="36"/>
      </top>
      <bottom/>
      <diagonal/>
    </border>
    <border>
      <left style="thin">
        <color indexed="62"/>
      </left>
      <right/>
      <top style="thin">
        <color indexed="62"/>
      </top>
      <bottom style="thin">
        <color indexed="62"/>
      </bottom>
      <diagonal/>
    </border>
    <border>
      <left style="thin">
        <color indexed="62"/>
      </left>
      <right style="thin">
        <color indexed="62"/>
      </right>
      <top/>
      <bottom style="thin">
        <color indexed="62"/>
      </bottom>
      <diagonal/>
    </border>
    <border>
      <left style="thin">
        <color indexed="62"/>
      </left>
      <right/>
      <top/>
      <bottom style="thin">
        <color indexed="62"/>
      </bottom>
      <diagonal/>
    </border>
    <border>
      <left style="thin">
        <color indexed="62"/>
      </left>
      <right style="thin">
        <color indexed="62"/>
      </right>
      <top style="thin">
        <color indexed="62"/>
      </top>
      <bottom/>
      <diagonal/>
    </border>
    <border>
      <left style="thin">
        <color indexed="9"/>
      </left>
      <right/>
      <top style="thin">
        <color indexed="62"/>
      </top>
      <bottom style="thin">
        <color indexed="9"/>
      </bottom>
      <diagonal/>
    </border>
    <border>
      <left style="thin">
        <color indexed="62"/>
      </left>
      <right/>
      <top/>
      <bottom/>
      <diagonal/>
    </border>
    <border>
      <left style="thin">
        <color indexed="62"/>
      </left>
      <right style="thin">
        <color indexed="62"/>
      </right>
      <top/>
      <bottom/>
      <diagonal/>
    </border>
    <border>
      <left/>
      <right style="thin">
        <color indexed="9"/>
      </right>
      <top/>
      <bottom style="thin">
        <color indexed="62"/>
      </bottom>
      <diagonal/>
    </border>
    <border>
      <left style="thin">
        <color indexed="62"/>
      </left>
      <right style="thin">
        <color indexed="62"/>
      </right>
      <top style="thin">
        <color indexed="9"/>
      </top>
      <bottom style="thin">
        <color indexed="62"/>
      </bottom>
      <diagonal/>
    </border>
    <border>
      <left style="thin">
        <color indexed="9"/>
      </left>
      <right/>
      <top style="thin">
        <color indexed="62"/>
      </top>
      <bottom/>
      <diagonal/>
    </border>
    <border>
      <left/>
      <right style="thin">
        <color indexed="62"/>
      </right>
      <top/>
      <bottom style="thin">
        <color indexed="62"/>
      </bottom>
      <diagonal/>
    </border>
    <border>
      <left/>
      <right style="thin">
        <color indexed="9"/>
      </right>
      <top/>
      <bottom/>
      <diagonal/>
    </border>
    <border>
      <left style="thin">
        <color indexed="62"/>
      </left>
      <right/>
      <top style="thin">
        <color indexed="62"/>
      </top>
      <bottom style="thin">
        <color indexed="9"/>
      </bottom>
      <diagonal/>
    </border>
    <border>
      <left/>
      <right style="thin">
        <color indexed="9"/>
      </right>
      <top style="thin">
        <color indexed="62"/>
      </top>
      <bottom/>
      <diagonal/>
    </border>
    <border>
      <left/>
      <right style="thin">
        <color indexed="62"/>
      </right>
      <top/>
      <bottom/>
      <diagonal/>
    </border>
    <border>
      <left style="thin">
        <color indexed="62"/>
      </left>
      <right style="thin">
        <color theme="0"/>
      </right>
      <top/>
      <bottom style="thin">
        <color indexed="62"/>
      </bottom>
      <diagonal/>
    </border>
    <border>
      <left/>
      <right style="thin">
        <color theme="0"/>
      </right>
      <top/>
      <bottom style="thin">
        <color indexed="62"/>
      </bottom>
      <diagonal/>
    </border>
    <border>
      <left style="thin">
        <color theme="0"/>
      </left>
      <right style="thin">
        <color theme="0"/>
      </right>
      <top/>
      <bottom style="thin">
        <color indexed="62"/>
      </bottom>
      <diagonal/>
    </border>
    <border>
      <left style="thin">
        <color theme="0"/>
      </left>
      <right style="thin">
        <color indexed="62"/>
      </right>
      <top/>
      <bottom style="thin">
        <color indexed="62"/>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right/>
      <top/>
      <bottom style="thin">
        <color indexed="62"/>
      </bottom>
      <diagonal/>
    </border>
    <border>
      <left style="thin">
        <color indexed="62"/>
      </left>
      <right style="thin">
        <color theme="0"/>
      </right>
      <top style="thin">
        <color indexed="62"/>
      </top>
      <bottom style="thin">
        <color theme="0"/>
      </bottom>
      <diagonal/>
    </border>
    <border>
      <left style="thin">
        <color theme="0"/>
      </left>
      <right style="thin">
        <color indexed="62"/>
      </right>
      <top style="thin">
        <color indexed="62"/>
      </top>
      <bottom style="thin">
        <color theme="0"/>
      </bottom>
      <diagonal/>
    </border>
    <border>
      <left style="thin">
        <color indexed="62"/>
      </left>
      <right style="thin">
        <color theme="0"/>
      </right>
      <top style="thin">
        <color theme="0"/>
      </top>
      <bottom style="thin">
        <color indexed="62"/>
      </bottom>
      <diagonal/>
    </border>
    <border>
      <left style="thin">
        <color theme="0"/>
      </left>
      <right style="thin">
        <color indexed="62"/>
      </right>
      <top style="thin">
        <color theme="0"/>
      </top>
      <bottom style="thin">
        <color indexed="62"/>
      </bottom>
      <diagonal/>
    </border>
  </borders>
  <cellStyleXfs count="17">
    <xf numFmtId="0" fontId="0"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6" fillId="0" borderId="0"/>
    <xf numFmtId="0" fontId="25" fillId="0" borderId="0"/>
    <xf numFmtId="0" fontId="5" fillId="0" borderId="0"/>
    <xf numFmtId="0" fontId="30" fillId="0" borderId="0"/>
    <xf numFmtId="0" fontId="6" fillId="0" borderId="0"/>
    <xf numFmtId="0" fontId="6" fillId="0" borderId="0"/>
    <xf numFmtId="0" fontId="13" fillId="0" borderId="0" applyNumberFormat="0" applyFill="0" applyBorder="0" applyAlignment="0" applyProtection="0">
      <alignment vertical="top"/>
      <protection locked="0"/>
    </xf>
    <xf numFmtId="0" fontId="31" fillId="0" borderId="0"/>
    <xf numFmtId="0" fontId="32" fillId="0" borderId="0"/>
    <xf numFmtId="0" fontId="4" fillId="0" borderId="0"/>
    <xf numFmtId="0" fontId="3" fillId="0" borderId="0"/>
    <xf numFmtId="0" fontId="2" fillId="0" borderId="0"/>
    <xf numFmtId="0" fontId="1" fillId="0" borderId="0"/>
  </cellStyleXfs>
  <cellXfs count="151">
    <xf numFmtId="0" fontId="0" fillId="0" borderId="0" xfId="0"/>
    <xf numFmtId="0" fontId="10" fillId="0" borderId="0" xfId="4" applyFont="1" applyAlignment="1">
      <alignment vertical="center" wrapText="1"/>
    </xf>
    <xf numFmtId="0" fontId="16" fillId="0" borderId="0" xfId="4" applyFont="1"/>
    <xf numFmtId="0" fontId="6" fillId="0" borderId="0" xfId="4" applyFill="1" applyBorder="1" applyAlignment="1">
      <alignment wrapText="1"/>
    </xf>
    <xf numFmtId="0" fontId="6" fillId="0" borderId="0" xfId="4" applyAlignment="1">
      <alignment horizontal="right"/>
    </xf>
    <xf numFmtId="0" fontId="8" fillId="3" borderId="4" xfId="4" applyNumberFormat="1" applyFont="1" applyFill="1" applyBorder="1" applyAlignment="1">
      <alignment horizontal="center" vertical="center" wrapText="1"/>
    </xf>
    <xf numFmtId="0" fontId="19" fillId="0" borderId="0" xfId="4" applyFont="1"/>
    <xf numFmtId="0" fontId="6" fillId="0" borderId="2" xfId="4" applyFill="1" applyBorder="1"/>
    <xf numFmtId="1" fontId="6" fillId="0" borderId="2" xfId="4" applyNumberFormat="1" applyFill="1" applyBorder="1" applyAlignment="1">
      <alignment horizontal="center" wrapText="1"/>
    </xf>
    <xf numFmtId="0" fontId="6" fillId="0" borderId="0" xfId="4" applyFill="1" applyBorder="1"/>
    <xf numFmtId="0" fontId="19" fillId="3" borderId="8" xfId="4" applyFont="1" applyFill="1" applyBorder="1"/>
    <xf numFmtId="0" fontId="17" fillId="3" borderId="4" xfId="4" applyFont="1" applyFill="1" applyBorder="1" applyAlignment="1">
      <alignment vertical="center"/>
    </xf>
    <xf numFmtId="164" fontId="17" fillId="3" borderId="4" xfId="4" applyNumberFormat="1" applyFont="1" applyFill="1" applyBorder="1" applyAlignment="1">
      <alignment horizontal="center" vertical="center" wrapText="1"/>
    </xf>
    <xf numFmtId="164" fontId="8" fillId="3" borderId="4" xfId="4" applyNumberFormat="1" applyFont="1" applyFill="1" applyBorder="1" applyAlignment="1">
      <alignment horizontal="center" vertical="center" wrapText="1"/>
    </xf>
    <xf numFmtId="0" fontId="8" fillId="3" borderId="9" xfId="4" applyFont="1" applyFill="1" applyBorder="1" applyAlignment="1">
      <alignment horizontal="right" vertical="center" wrapText="1"/>
    </xf>
    <xf numFmtId="0" fontId="8" fillId="3" borderId="4" xfId="4" applyFont="1" applyFill="1" applyBorder="1" applyAlignment="1">
      <alignment horizontal="right" vertical="center" wrapText="1"/>
    </xf>
    <xf numFmtId="0" fontId="10" fillId="0" borderId="0" xfId="4" applyFont="1"/>
    <xf numFmtId="0" fontId="10" fillId="0" borderId="0" xfId="4" applyFont="1" applyFill="1" applyAlignment="1">
      <alignment vertical="center"/>
    </xf>
    <xf numFmtId="0" fontId="6" fillId="0" borderId="0" xfId="4" applyFill="1" applyAlignment="1">
      <alignment wrapText="1"/>
    </xf>
    <xf numFmtId="0" fontId="8" fillId="3" borderId="10" xfId="4" applyNumberFormat="1" applyFont="1" applyFill="1" applyBorder="1" applyAlignment="1">
      <alignment horizontal="center" vertical="center" wrapText="1"/>
    </xf>
    <xf numFmtId="0" fontId="10" fillId="0" borderId="0" xfId="4" applyFont="1" applyAlignment="1">
      <alignment vertical="center"/>
    </xf>
    <xf numFmtId="0" fontId="26" fillId="3" borderId="14" xfId="4" applyFont="1" applyFill="1" applyBorder="1" applyAlignment="1">
      <alignment horizontal="center" vertical="center" wrapText="1"/>
    </xf>
    <xf numFmtId="0" fontId="6" fillId="0" borderId="15" xfId="4" applyBorder="1" applyAlignment="1">
      <alignment wrapText="1"/>
    </xf>
    <xf numFmtId="0" fontId="6" fillId="0" borderId="2" xfId="4" applyBorder="1" applyAlignment="1">
      <alignment vertical="center"/>
    </xf>
    <xf numFmtId="0" fontId="6" fillId="0" borderId="16" xfId="4" applyFill="1" applyBorder="1"/>
    <xf numFmtId="0" fontId="23" fillId="0" borderId="2" xfId="4" applyFont="1" applyBorder="1" applyAlignment="1">
      <alignment horizontal="center" vertical="center" wrapText="1"/>
    </xf>
    <xf numFmtId="0" fontId="10" fillId="0" borderId="13" xfId="4" applyFont="1" applyBorder="1" applyAlignment="1">
      <alignment wrapText="1"/>
    </xf>
    <xf numFmtId="0" fontId="10" fillId="0" borderId="13" xfId="4" applyFont="1" applyBorder="1" applyAlignment="1"/>
    <xf numFmtId="0" fontId="6" fillId="0" borderId="0" xfId="4" applyFont="1"/>
    <xf numFmtId="0" fontId="27" fillId="0" borderId="0" xfId="4" applyFont="1" applyBorder="1" applyAlignment="1">
      <alignment horizontal="center" vertical="center" wrapText="1"/>
    </xf>
    <xf numFmtId="0" fontId="27" fillId="0" borderId="21" xfId="4" applyFont="1" applyBorder="1" applyAlignment="1">
      <alignment horizontal="center" vertical="center" wrapText="1"/>
    </xf>
    <xf numFmtId="0" fontId="27" fillId="0" borderId="21" xfId="4" applyFont="1" applyBorder="1" applyAlignment="1">
      <alignment horizontal="center"/>
    </xf>
    <xf numFmtId="0" fontId="27" fillId="0" borderId="0" xfId="4" applyFont="1" applyBorder="1" applyAlignment="1">
      <alignment horizontal="center"/>
    </xf>
    <xf numFmtId="1" fontId="6" fillId="0" borderId="2" xfId="4" applyNumberFormat="1" applyFill="1" applyBorder="1" applyAlignment="1">
      <alignment horizontal="center" vertical="center" wrapText="1"/>
    </xf>
    <xf numFmtId="1" fontId="6" fillId="0" borderId="2" xfId="4" applyNumberFormat="1" applyFill="1" applyBorder="1" applyAlignment="1">
      <alignment horizontal="right" vertical="center"/>
    </xf>
    <xf numFmtId="0" fontId="6" fillId="0" borderId="2" xfId="4" applyFill="1" applyBorder="1" applyAlignment="1">
      <alignment horizontal="right" vertical="center"/>
    </xf>
    <xf numFmtId="0" fontId="17" fillId="3" borderId="23" xfId="4" applyFont="1" applyFill="1" applyBorder="1" applyAlignment="1">
      <alignment vertical="center"/>
    </xf>
    <xf numFmtId="0" fontId="19" fillId="3" borderId="9" xfId="4" applyFont="1" applyFill="1" applyBorder="1"/>
    <xf numFmtId="0" fontId="17" fillId="3" borderId="18" xfId="4" applyFont="1" applyFill="1" applyBorder="1" applyAlignment="1">
      <alignment vertical="center"/>
    </xf>
    <xf numFmtId="0" fontId="17" fillId="3" borderId="24" xfId="4" applyFont="1" applyFill="1" applyBorder="1" applyAlignment="1">
      <alignment vertical="center"/>
    </xf>
    <xf numFmtId="0" fontId="28" fillId="0" borderId="3" xfId="4" applyFont="1" applyFill="1" applyBorder="1"/>
    <xf numFmtId="0" fontId="6" fillId="0" borderId="0" xfId="4" applyAlignment="1">
      <alignment horizontal="center" vertical="center"/>
    </xf>
    <xf numFmtId="0" fontId="6" fillId="0" borderId="0" xfId="4"/>
    <xf numFmtId="0" fontId="6" fillId="0" borderId="1" xfId="4" applyBorder="1" applyAlignment="1">
      <alignment horizontal="center" vertical="center" wrapText="1"/>
    </xf>
    <xf numFmtId="0" fontId="17" fillId="3" borderId="31" xfId="4" applyFont="1" applyFill="1" applyBorder="1" applyAlignment="1">
      <alignment horizontal="left" vertical="center" wrapText="1"/>
    </xf>
    <xf numFmtId="0" fontId="20" fillId="0" borderId="0" xfId="4" applyFont="1" applyAlignment="1">
      <alignment vertical="top" wrapText="1"/>
    </xf>
    <xf numFmtId="0" fontId="24" fillId="0" borderId="2" xfId="4" applyFont="1" applyBorder="1" applyAlignment="1">
      <alignment horizontal="center" vertical="center" wrapText="1"/>
    </xf>
    <xf numFmtId="0" fontId="17" fillId="3" borderId="32" xfId="4" applyFont="1" applyFill="1" applyBorder="1" applyAlignment="1">
      <alignment horizontal="left" vertical="center" wrapText="1"/>
    </xf>
    <xf numFmtId="0" fontId="23" fillId="0" borderId="2" xfId="4" applyFont="1" applyBorder="1" applyAlignment="1">
      <alignment horizontal="left" vertical="center" wrapText="1"/>
    </xf>
    <xf numFmtId="0" fontId="24" fillId="0" borderId="2" xfId="4" applyFont="1" applyBorder="1" applyAlignment="1">
      <alignment horizontal="left" vertical="center" wrapText="1"/>
    </xf>
    <xf numFmtId="0" fontId="17" fillId="3" borderId="33" xfId="4" applyFont="1" applyFill="1" applyBorder="1" applyAlignment="1">
      <alignment horizontal="center" vertical="center" wrapText="1"/>
    </xf>
    <xf numFmtId="0" fontId="17" fillId="3" borderId="34" xfId="4" applyFont="1" applyFill="1" applyBorder="1" applyAlignment="1">
      <alignment horizontal="center" vertical="center" wrapText="1"/>
    </xf>
    <xf numFmtId="0" fontId="6" fillId="0" borderId="0" xfId="4" applyAlignment="1">
      <alignment vertical="top"/>
    </xf>
    <xf numFmtId="165" fontId="23" fillId="0" borderId="2" xfId="4" applyNumberFormat="1" applyFont="1" applyBorder="1" applyAlignment="1">
      <alignment horizontal="center" vertical="center" wrapText="1"/>
    </xf>
    <xf numFmtId="165" fontId="24" fillId="0" borderId="2" xfId="4" applyNumberFormat="1" applyFont="1" applyBorder="1" applyAlignment="1">
      <alignment horizontal="center" vertical="center" wrapText="1"/>
    </xf>
    <xf numFmtId="0" fontId="6" fillId="0" borderId="30" xfId="4" applyBorder="1"/>
    <xf numFmtId="0" fontId="6" fillId="0" borderId="0" xfId="4" applyAlignment="1">
      <alignment horizontal="left" indent="1"/>
    </xf>
    <xf numFmtId="0" fontId="6" fillId="0" borderId="0" xfId="9"/>
    <xf numFmtId="1" fontId="0" fillId="0" borderId="0" xfId="0" applyNumberFormat="1"/>
    <xf numFmtId="0" fontId="33" fillId="0" borderId="0" xfId="1" applyFont="1" applyBorder="1" applyAlignment="1" applyProtection="1">
      <alignment horizontal="center" vertical="center"/>
    </xf>
    <xf numFmtId="0" fontId="34" fillId="0" borderId="0" xfId="1" applyFont="1" applyBorder="1" applyAlignment="1" applyProtection="1">
      <alignment vertical="center"/>
    </xf>
    <xf numFmtId="0" fontId="35" fillId="0" borderId="0" xfId="0" applyFont="1" applyBorder="1"/>
    <xf numFmtId="0" fontId="37" fillId="2" borderId="0" xfId="9" applyFont="1" applyFill="1" applyBorder="1"/>
    <xf numFmtId="0" fontId="29" fillId="0" borderId="0" xfId="9" applyFont="1" applyBorder="1"/>
    <xf numFmtId="0" fontId="37" fillId="0" borderId="0" xfId="9" applyFont="1" applyBorder="1" applyAlignment="1">
      <alignment horizontal="center"/>
    </xf>
    <xf numFmtId="167" fontId="37" fillId="0" borderId="0" xfId="9" applyNumberFormat="1" applyFont="1" applyBorder="1" applyAlignment="1">
      <alignment horizontal="right" vertical="center"/>
    </xf>
    <xf numFmtId="0" fontId="29" fillId="0" borderId="0" xfId="4" applyFont="1" applyBorder="1"/>
    <xf numFmtId="0" fontId="29" fillId="0" borderId="0" xfId="4" applyFont="1" applyBorder="1" applyAlignment="1">
      <alignment wrapText="1"/>
    </xf>
    <xf numFmtId="166" fontId="9" fillId="0" borderId="0" xfId="6" applyNumberFormat="1" applyFont="1"/>
    <xf numFmtId="0" fontId="9" fillId="0" borderId="0" xfId="6" applyFont="1" applyAlignment="1">
      <alignment horizontal="right" wrapText="1"/>
    </xf>
    <xf numFmtId="0" fontId="38" fillId="0" borderId="0" xfId="4" applyFont="1" applyBorder="1" applyAlignment="1">
      <alignment horizontal="center" vertical="center" wrapText="1"/>
    </xf>
    <xf numFmtId="0" fontId="39" fillId="0" borderId="0" xfId="4" applyFont="1"/>
    <xf numFmtId="0" fontId="16" fillId="0" borderId="0" xfId="4" applyFont="1" applyBorder="1" applyAlignment="1">
      <alignment horizontal="center" vertical="center" wrapText="1"/>
    </xf>
    <xf numFmtId="0" fontId="6" fillId="0" borderId="0" xfId="4" applyAlignment="1">
      <alignment wrapText="1"/>
    </xf>
    <xf numFmtId="0" fontId="6" fillId="0" borderId="35" xfId="4" applyFont="1" applyFill="1" applyBorder="1" applyAlignment="1">
      <alignment horizontal="left" vertical="center" wrapText="1" indent="1"/>
    </xf>
    <xf numFmtId="0" fontId="6" fillId="0" borderId="36" xfId="4" applyBorder="1" applyAlignment="1">
      <alignment vertical="center"/>
    </xf>
    <xf numFmtId="0" fontId="14" fillId="0" borderId="37" xfId="1" applyFont="1" applyBorder="1" applyAlignment="1" applyProtection="1"/>
    <xf numFmtId="0" fontId="6" fillId="0" borderId="0" xfId="4" applyFill="1"/>
    <xf numFmtId="0" fontId="13" fillId="0" borderId="35" xfId="1" applyFill="1" applyBorder="1" applyAlignment="1" applyProtection="1">
      <alignment horizontal="center" vertical="center" wrapText="1"/>
    </xf>
    <xf numFmtId="0" fontId="21" fillId="0" borderId="0" xfId="1" applyFont="1" applyBorder="1" applyAlignment="1" applyProtection="1">
      <alignment horizontal="center" vertical="center"/>
    </xf>
    <xf numFmtId="0" fontId="6" fillId="0" borderId="0" xfId="4"/>
    <xf numFmtId="0" fontId="17" fillId="3" borderId="36" xfId="4" applyFont="1" applyFill="1" applyBorder="1" applyAlignment="1">
      <alignment horizontal="center" vertical="center" wrapText="1"/>
    </xf>
    <xf numFmtId="0" fontId="17" fillId="3" borderId="40" xfId="4" applyFont="1" applyFill="1" applyBorder="1" applyAlignment="1">
      <alignment horizontal="center" vertical="center" wrapText="1"/>
    </xf>
    <xf numFmtId="0" fontId="17" fillId="3" borderId="41" xfId="4" applyFont="1" applyFill="1" applyBorder="1" applyAlignment="1">
      <alignment horizontal="center" vertical="center"/>
    </xf>
    <xf numFmtId="0" fontId="6" fillId="0" borderId="0" xfId="4" applyFont="1" applyAlignment="1">
      <alignment horizontal="left" vertical="center" indent="1"/>
    </xf>
    <xf numFmtId="0" fontId="14" fillId="0" borderId="37" xfId="1" applyFont="1" applyBorder="1" applyAlignment="1" applyProtection="1">
      <alignment vertical="center"/>
    </xf>
    <xf numFmtId="0" fontId="10" fillId="0" borderId="0" xfId="4" applyFont="1" applyAlignment="1">
      <alignment horizontal="left" vertical="center" wrapText="1"/>
    </xf>
    <xf numFmtId="0" fontId="37" fillId="0" borderId="0" xfId="9" applyFont="1" applyBorder="1" applyAlignment="1">
      <alignment horizontal="left" vertical="top" wrapText="1"/>
    </xf>
    <xf numFmtId="0" fontId="6" fillId="0" borderId="19" xfId="4" applyFill="1" applyBorder="1" applyAlignment="1">
      <alignment horizontal="center"/>
    </xf>
    <xf numFmtId="0" fontId="6" fillId="0" borderId="22" xfId="4" applyFill="1" applyBorder="1" applyAlignment="1">
      <alignment horizontal="center"/>
    </xf>
    <xf numFmtId="0" fontId="6" fillId="0" borderId="17" xfId="4" applyFill="1" applyBorder="1" applyAlignment="1">
      <alignment horizontal="center"/>
    </xf>
    <xf numFmtId="0" fontId="7" fillId="0" borderId="0" xfId="4" applyFont="1" applyAlignment="1">
      <alignment horizontal="left" vertical="center" wrapText="1"/>
    </xf>
    <xf numFmtId="0" fontId="10" fillId="0" borderId="0" xfId="4" applyFont="1" applyAlignment="1">
      <alignment horizontal="left" vertical="center" wrapText="1"/>
    </xf>
    <xf numFmtId="0" fontId="37" fillId="0" borderId="0" xfId="9" applyFont="1" applyBorder="1" applyAlignment="1">
      <alignment horizontal="left" vertical="top" wrapText="1"/>
    </xf>
    <xf numFmtId="0" fontId="6" fillId="0" borderId="19" xfId="4" applyFill="1" applyBorder="1" applyAlignment="1">
      <alignment horizontal="center"/>
    </xf>
    <xf numFmtId="0" fontId="6" fillId="0" borderId="22" xfId="4" applyFill="1" applyBorder="1" applyAlignment="1">
      <alignment horizontal="center"/>
    </xf>
    <xf numFmtId="0" fontId="6" fillId="0" borderId="17" xfId="4" applyFill="1" applyBorder="1" applyAlignment="1">
      <alignment horizontal="center"/>
    </xf>
    <xf numFmtId="0" fontId="13" fillId="0" borderId="0" xfId="1" applyAlignment="1" applyProtection="1"/>
    <xf numFmtId="0" fontId="20" fillId="0" borderId="0" xfId="4" applyFont="1" applyAlignment="1">
      <alignment horizontal="left" vertical="top" wrapText="1" indent="3"/>
    </xf>
    <xf numFmtId="0" fontId="15" fillId="0" borderId="0" xfId="4" applyFont="1" applyFill="1" applyBorder="1" applyAlignment="1"/>
    <xf numFmtId="0" fontId="10" fillId="0" borderId="0" xfId="4" applyFont="1" applyFill="1" applyBorder="1" applyAlignment="1">
      <alignment wrapText="1"/>
    </xf>
    <xf numFmtId="0" fontId="15" fillId="0" borderId="0" xfId="4" applyFont="1" applyFill="1"/>
    <xf numFmtId="0" fontId="16" fillId="0" borderId="0" xfId="4" applyFont="1" applyFill="1"/>
    <xf numFmtId="0" fontId="10" fillId="0" borderId="0" xfId="4" applyFont="1" applyFill="1"/>
    <xf numFmtId="0" fontId="10" fillId="0" borderId="0" xfId="4" applyFont="1" applyFill="1" applyBorder="1"/>
    <xf numFmtId="0" fontId="7" fillId="0" borderId="0" xfId="4" applyFont="1" applyAlignment="1">
      <alignment horizontal="left" vertical="center"/>
    </xf>
    <xf numFmtId="0" fontId="21" fillId="0" borderId="0" xfId="1" applyFont="1" applyBorder="1" applyAlignment="1" applyProtection="1">
      <alignment horizontal="center" vertical="center"/>
    </xf>
    <xf numFmtId="0" fontId="17" fillId="3" borderId="38" xfId="4" applyFont="1" applyFill="1" applyBorder="1" applyAlignment="1">
      <alignment horizontal="center" vertical="center" wrapText="1"/>
    </xf>
    <xf numFmtId="0" fontId="17" fillId="3" borderId="39" xfId="4" applyFont="1" applyFill="1" applyBorder="1" applyAlignment="1">
      <alignment horizontal="center" vertical="center" wrapText="1"/>
    </xf>
    <xf numFmtId="0" fontId="7" fillId="0" borderId="0" xfId="4" applyFont="1" applyAlignment="1">
      <alignment horizontal="left" vertical="center" wrapText="1"/>
    </xf>
    <xf numFmtId="0" fontId="10" fillId="0" borderId="0" xfId="4" applyFont="1" applyFill="1" applyBorder="1" applyAlignment="1">
      <alignment vertical="center" wrapText="1"/>
    </xf>
    <xf numFmtId="0" fontId="0" fillId="0" borderId="0" xfId="0" applyFill="1" applyAlignment="1">
      <alignment wrapText="1"/>
    </xf>
    <xf numFmtId="0" fontId="10" fillId="0" borderId="0" xfId="4" applyFont="1" applyFill="1" applyBorder="1" applyAlignment="1">
      <alignment horizontal="left" vertical="center" wrapText="1"/>
    </xf>
    <xf numFmtId="0" fontId="10" fillId="0" borderId="0" xfId="4" applyFont="1" applyFill="1" applyAlignment="1">
      <alignment horizontal="left" vertical="center" wrapText="1"/>
    </xf>
    <xf numFmtId="0" fontId="10" fillId="0" borderId="12" xfId="4" applyNumberFormat="1" applyFont="1" applyFill="1" applyBorder="1" applyAlignment="1">
      <alignment horizontal="left" vertical="top" wrapText="1"/>
    </xf>
    <xf numFmtId="0" fontId="14" fillId="0" borderId="0" xfId="1" applyFont="1" applyAlignment="1" applyProtection="1">
      <alignment horizontal="right" vertical="center" wrapText="1"/>
    </xf>
    <xf numFmtId="0" fontId="12" fillId="0" borderId="0" xfId="4" applyFont="1" applyAlignment="1">
      <alignment horizontal="left" vertical="center" wrapText="1"/>
    </xf>
    <xf numFmtId="0" fontId="20" fillId="0" borderId="0" xfId="4" applyFont="1" applyAlignment="1">
      <alignment horizontal="left" vertical="top" wrapText="1" indent="3"/>
    </xf>
    <xf numFmtId="0" fontId="10" fillId="0" borderId="0" xfId="4" applyNumberFormat="1" applyFont="1" applyFill="1" applyAlignment="1">
      <alignment horizontal="left" wrapText="1"/>
    </xf>
    <xf numFmtId="0" fontId="17" fillId="3" borderId="5" xfId="4" applyFont="1" applyFill="1" applyBorder="1" applyAlignment="1">
      <alignment horizontal="left" vertical="center"/>
    </xf>
    <xf numFmtId="0" fontId="17" fillId="3" borderId="6" xfId="4" applyFont="1" applyFill="1" applyBorder="1" applyAlignment="1">
      <alignment horizontal="left" vertical="center"/>
    </xf>
    <xf numFmtId="0" fontId="17" fillId="3" borderId="7" xfId="4" applyFont="1" applyFill="1" applyBorder="1" applyAlignment="1">
      <alignment horizontal="left" vertical="center"/>
    </xf>
    <xf numFmtId="0" fontId="17" fillId="3" borderId="20" xfId="4" applyFont="1" applyFill="1" applyBorder="1" applyAlignment="1">
      <alignment horizontal="center" vertical="center" wrapText="1"/>
    </xf>
    <xf numFmtId="0" fontId="17" fillId="3" borderId="6" xfId="4" applyFont="1" applyFill="1" applyBorder="1" applyAlignment="1">
      <alignment horizontal="center" vertical="center" wrapText="1"/>
    </xf>
    <xf numFmtId="0" fontId="6" fillId="3" borderId="29" xfId="4" applyFill="1" applyBorder="1" applyAlignment="1">
      <alignment horizontal="center" wrapText="1"/>
    </xf>
    <xf numFmtId="0" fontId="6" fillId="3" borderId="27" xfId="4" applyFill="1" applyBorder="1" applyAlignment="1">
      <alignment horizontal="center" wrapText="1"/>
    </xf>
    <xf numFmtId="0" fontId="17" fillId="3" borderId="6" xfId="4" applyFont="1" applyFill="1" applyBorder="1" applyAlignment="1">
      <alignment horizontal="center" vertical="center"/>
    </xf>
    <xf numFmtId="0" fontId="17" fillId="3" borderId="7" xfId="4" applyFont="1" applyFill="1" applyBorder="1" applyAlignment="1">
      <alignment horizontal="center" vertical="center"/>
    </xf>
    <xf numFmtId="0" fontId="27" fillId="0" borderId="21" xfId="4" applyFont="1" applyBorder="1" applyAlignment="1">
      <alignment horizontal="center" vertical="center"/>
    </xf>
    <xf numFmtId="0" fontId="27" fillId="0" borderId="0" xfId="4" applyFont="1" applyBorder="1" applyAlignment="1">
      <alignment horizontal="center" vertical="center"/>
    </xf>
    <xf numFmtId="0" fontId="17" fillId="3" borderId="28" xfId="4" applyFont="1" applyFill="1" applyBorder="1" applyAlignment="1">
      <alignment horizontal="center" vertical="center"/>
    </xf>
    <xf numFmtId="0" fontId="17" fillId="3" borderId="11" xfId="4" applyFont="1" applyFill="1" applyBorder="1" applyAlignment="1">
      <alignment horizontal="center" vertical="center"/>
    </xf>
    <xf numFmtId="0" fontId="17" fillId="3" borderId="25" xfId="4" applyNumberFormat="1" applyFont="1" applyFill="1" applyBorder="1" applyAlignment="1">
      <alignment horizontal="center" vertical="center" wrapText="1"/>
    </xf>
    <xf numFmtId="0" fontId="17" fillId="3" borderId="13" xfId="4" applyNumberFormat="1" applyFont="1" applyFill="1" applyBorder="1" applyAlignment="1">
      <alignment horizontal="center" vertical="center" wrapText="1"/>
    </xf>
    <xf numFmtId="0" fontId="17" fillId="3" borderId="29" xfId="4" applyNumberFormat="1" applyFont="1" applyFill="1" applyBorder="1" applyAlignment="1">
      <alignment horizontal="center" vertical="center" wrapText="1"/>
    </xf>
    <xf numFmtId="0" fontId="17" fillId="3" borderId="20" xfId="4" applyNumberFormat="1" applyFont="1" applyFill="1" applyBorder="1" applyAlignment="1">
      <alignment horizontal="center" vertical="center" wrapText="1"/>
    </xf>
    <xf numFmtId="0" fontId="17" fillId="3" borderId="11" xfId="4" applyNumberFormat="1" applyFont="1" applyFill="1" applyBorder="1" applyAlignment="1">
      <alignment horizontal="center" vertical="center" wrapText="1"/>
    </xf>
    <xf numFmtId="0" fontId="17" fillId="3" borderId="6" xfId="4" applyNumberFormat="1" applyFont="1" applyFill="1" applyBorder="1" applyAlignment="1">
      <alignment horizontal="center" vertical="center" wrapText="1"/>
    </xf>
    <xf numFmtId="0" fontId="6" fillId="0" borderId="19" xfId="4" applyFill="1" applyBorder="1" applyAlignment="1">
      <alignment horizontal="center"/>
    </xf>
    <xf numFmtId="0" fontId="6" fillId="0" borderId="22" xfId="4" applyFill="1" applyBorder="1" applyAlignment="1">
      <alignment horizontal="center"/>
    </xf>
    <xf numFmtId="0" fontId="6" fillId="0" borderId="17" xfId="4" applyFill="1" applyBorder="1" applyAlignment="1">
      <alignment horizontal="center"/>
    </xf>
    <xf numFmtId="0" fontId="6" fillId="0" borderId="30" xfId="4" applyFill="1" applyBorder="1" applyAlignment="1">
      <alignment horizontal="center" vertical="center" wrapText="1"/>
    </xf>
    <xf numFmtId="0" fontId="6" fillId="0" borderId="26" xfId="4" applyFill="1" applyBorder="1" applyAlignment="1">
      <alignment horizontal="center" vertical="center" wrapText="1"/>
    </xf>
    <xf numFmtId="0" fontId="10" fillId="0" borderId="0" xfId="4" applyFont="1" applyAlignment="1">
      <alignment horizontal="left" vertical="center" wrapText="1"/>
    </xf>
    <xf numFmtId="0" fontId="36" fillId="0" borderId="0" xfId="9" applyFont="1" applyBorder="1" applyAlignment="1">
      <alignment horizontal="center" vertical="center" wrapText="1"/>
    </xf>
    <xf numFmtId="0" fontId="37" fillId="0" borderId="0" xfId="9" applyFont="1" applyBorder="1" applyAlignment="1">
      <alignment horizontal="left" wrapText="1"/>
    </xf>
    <xf numFmtId="0" fontId="37" fillId="0" borderId="0" xfId="9" applyFont="1" applyBorder="1" applyAlignment="1">
      <alignment horizontal="center" wrapText="1"/>
    </xf>
    <xf numFmtId="0" fontId="37" fillId="0" borderId="0" xfId="9" applyFont="1" applyBorder="1" applyAlignment="1">
      <alignment horizontal="left" vertical="top" wrapText="1"/>
    </xf>
    <xf numFmtId="0" fontId="37" fillId="0" borderId="0" xfId="9" applyFont="1" applyBorder="1" applyAlignment="1">
      <alignment horizontal="left" vertical="top"/>
    </xf>
    <xf numFmtId="0" fontId="20" fillId="0" borderId="0" xfId="4" applyFont="1" applyAlignment="1">
      <alignment horizontal="left" vertical="center" wrapText="1"/>
    </xf>
    <xf numFmtId="0" fontId="40" fillId="0" borderId="0" xfId="4" applyFont="1" applyAlignment="1">
      <alignment horizontal="left" vertical="center" wrapText="1"/>
    </xf>
  </cellXfs>
  <cellStyles count="17">
    <cellStyle name="Excel Built-in Normal" xfId="12"/>
    <cellStyle name="Hyperlink" xfId="1" builtinId="8"/>
    <cellStyle name="Hyperlink 2" xfId="2"/>
    <cellStyle name="Hyperlink 3" xfId="3"/>
    <cellStyle name="Hyperlink 3 2" xfId="10"/>
    <cellStyle name="Normal" xfId="0" builtinId="0"/>
    <cellStyle name="Normal 2" xfId="4"/>
    <cellStyle name="Normal 3" xfId="5"/>
    <cellStyle name="Normal 3 2" xfId="8"/>
    <cellStyle name="Normal 4" xfId="7"/>
    <cellStyle name="Normal 5" xfId="11"/>
    <cellStyle name="Normal 6" xfId="13"/>
    <cellStyle name="Normal 7" xfId="14"/>
    <cellStyle name="Normal 8" xfId="15"/>
    <cellStyle name="Normal 8 2" xfId="16"/>
    <cellStyle name="Normal_Chart 12" xfId="9"/>
    <cellStyle name="Normal_chart3 2" xfId="6"/>
  </cellStyles>
  <dxfs count="0"/>
  <tableStyles count="0" defaultTableStyle="TableStyleMedium9" defaultPivotStyle="PivotStyleLight16"/>
  <colors>
    <mruColors>
      <color rgb="FF0070C0"/>
      <color rgb="FF333399"/>
      <color rgb="FFFFFFFF"/>
      <color rgb="FF99CC00"/>
      <color rgb="FFFFFFCC"/>
      <color rgb="FF008000"/>
      <color rgb="FF9999FF"/>
      <color rgb="FF003366"/>
      <color rgb="FF993366"/>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6012630091772"/>
          <c:y val="6.2753036437250123E-2"/>
          <c:w val="0.64613625153004361"/>
          <c:h val="0.78137651821862353"/>
        </c:manualLayout>
      </c:layout>
      <c:barChart>
        <c:barDir val="bar"/>
        <c:grouping val="clustered"/>
        <c:varyColors val="0"/>
        <c:ser>
          <c:idx val="1"/>
          <c:order val="0"/>
          <c:tx>
            <c:strRef>
              <c:f>'Chart 7.1'!$E$42</c:f>
              <c:strCache>
                <c:ptCount val="1"/>
                <c:pt idx="0">
                  <c:v>2017 &lt;=14 days</c:v>
                </c:pt>
              </c:strCache>
            </c:strRef>
          </c:tx>
          <c:spPr>
            <a:solidFill>
              <a:srgbClr val="9999FF"/>
            </a:solidFill>
            <a:ln>
              <a:solidFill>
                <a:prstClr val="black"/>
              </a:solidFill>
            </a:ln>
          </c:spPr>
          <c:invertIfNegative val="0"/>
          <c:dPt>
            <c:idx val="0"/>
            <c:invertIfNegative val="0"/>
            <c:bubble3D val="0"/>
            <c:spPr>
              <a:solidFill>
                <a:srgbClr val="99CC00"/>
              </a:solidFill>
              <a:ln>
                <a:solidFill>
                  <a:prstClr val="black"/>
                </a:solidFill>
              </a:ln>
            </c:spPr>
            <c:extLst>
              <c:ext xmlns:c16="http://schemas.microsoft.com/office/drawing/2014/chart" uri="{C3380CC4-5D6E-409C-BE32-E72D297353CC}">
                <c16:uniqueId val="{00000000-1BBB-4CE3-BA9B-343354459CF8}"/>
              </c:ext>
            </c:extLst>
          </c:dPt>
          <c:dPt>
            <c:idx val="9"/>
            <c:invertIfNegative val="0"/>
            <c:bubble3D val="0"/>
            <c:spPr>
              <a:solidFill>
                <a:srgbClr val="9999FF"/>
              </a:solidFill>
              <a:ln w="9525">
                <a:solidFill>
                  <a:prstClr val="black"/>
                </a:solidFill>
              </a:ln>
            </c:spPr>
            <c:extLst>
              <c:ext xmlns:c16="http://schemas.microsoft.com/office/drawing/2014/chart" uri="{C3380CC4-5D6E-409C-BE32-E72D297353CC}">
                <c16:uniqueId val="{00000001-1BBB-4CE3-BA9B-343354459CF8}"/>
              </c:ext>
            </c:extLst>
          </c:dPt>
          <c:cat>
            <c:strRef>
              <c:f>'Chart 7.1'!$C$43:$C$53</c:f>
              <c:strCache>
                <c:ptCount val="11"/>
                <c:pt idx="0">
                  <c:v>Scotland (n=385)</c:v>
                </c:pt>
                <c:pt idx="1">
                  <c:v>ARI (n=23)</c:v>
                </c:pt>
                <c:pt idx="2">
                  <c:v>RIE (n=50)</c:v>
                </c:pt>
                <c:pt idx="3">
                  <c:v>FVRH (n=18)</c:v>
                </c:pt>
                <c:pt idx="4">
                  <c:v>Ayr (n=52)</c:v>
                </c:pt>
                <c:pt idx="5">
                  <c:v>Hairmyres (n=48)</c:v>
                </c:pt>
                <c:pt idx="6">
                  <c:v>QUEH (n=116)</c:v>
                </c:pt>
                <c:pt idx="7">
                  <c:v>Ninewells (n=26)</c:v>
                </c:pt>
                <c:pt idx="8">
                  <c:v>Raigmore (n=30)</c:v>
                </c:pt>
                <c:pt idx="9">
                  <c:v>DGRI (n=21)</c:v>
                </c:pt>
                <c:pt idx="10">
                  <c:v>VHK (n=1)</c:v>
                </c:pt>
              </c:strCache>
            </c:strRef>
          </c:cat>
          <c:val>
            <c:numRef>
              <c:f>'Chart 7.1'!$E$43:$E$53</c:f>
              <c:numCache>
                <c:formatCode>0</c:formatCode>
                <c:ptCount val="11"/>
                <c:pt idx="0">
                  <c:v>55.555555555555557</c:v>
                </c:pt>
                <c:pt idx="1">
                  <c:v>89.473684210526315</c:v>
                </c:pt>
                <c:pt idx="2">
                  <c:v>61.363636363636367</c:v>
                </c:pt>
                <c:pt idx="3">
                  <c:v>61.53846153846154</c:v>
                </c:pt>
                <c:pt idx="4">
                  <c:v>69.230769230769226</c:v>
                </c:pt>
                <c:pt idx="5">
                  <c:v>61.363636363636367</c:v>
                </c:pt>
                <c:pt idx="6">
                  <c:v>61.53846153846154</c:v>
                </c:pt>
                <c:pt idx="7">
                  <c:v>26.086956521739129</c:v>
                </c:pt>
                <c:pt idx="8">
                  <c:v>38.095238095238095</c:v>
                </c:pt>
                <c:pt idx="9">
                  <c:v>12.5</c:v>
                </c:pt>
                <c:pt idx="10">
                  <c:v>18.181818181818183</c:v>
                </c:pt>
              </c:numCache>
            </c:numRef>
          </c:val>
          <c:extLst>
            <c:ext xmlns:c16="http://schemas.microsoft.com/office/drawing/2014/chart" uri="{C3380CC4-5D6E-409C-BE32-E72D297353CC}">
              <c16:uniqueId val="{00000002-1BBB-4CE3-BA9B-343354459CF8}"/>
            </c:ext>
          </c:extLst>
        </c:ser>
        <c:ser>
          <c:idx val="2"/>
          <c:order val="1"/>
          <c:tx>
            <c:strRef>
              <c:f>'Chart 7.1'!$F$42</c:f>
              <c:strCache>
                <c:ptCount val="1"/>
                <c:pt idx="0">
                  <c:v>2018 &lt;=14 days</c:v>
                </c:pt>
              </c:strCache>
            </c:strRef>
          </c:tx>
          <c:spPr>
            <a:solidFill>
              <a:srgbClr val="993366"/>
            </a:solidFill>
            <a:ln>
              <a:solidFill>
                <a:prstClr val="black"/>
              </a:solidFill>
            </a:ln>
          </c:spPr>
          <c:invertIfNegative val="0"/>
          <c:dPt>
            <c:idx val="0"/>
            <c:invertIfNegative val="0"/>
            <c:bubble3D val="0"/>
            <c:spPr>
              <a:solidFill>
                <a:srgbClr val="008000"/>
              </a:solidFill>
              <a:ln>
                <a:solidFill>
                  <a:prstClr val="black"/>
                </a:solidFill>
              </a:ln>
            </c:spPr>
            <c:extLst>
              <c:ext xmlns:c16="http://schemas.microsoft.com/office/drawing/2014/chart" uri="{C3380CC4-5D6E-409C-BE32-E72D297353CC}">
                <c16:uniqueId val="{00000003-1BBB-4CE3-BA9B-343354459CF8}"/>
              </c:ext>
            </c:extLst>
          </c:dPt>
          <c:dPt>
            <c:idx val="9"/>
            <c:invertIfNegative val="0"/>
            <c:bubble3D val="0"/>
            <c:spPr>
              <a:solidFill>
                <a:srgbClr val="993366"/>
              </a:solidFill>
              <a:ln w="9525">
                <a:solidFill>
                  <a:prstClr val="black"/>
                </a:solidFill>
              </a:ln>
            </c:spPr>
            <c:extLst>
              <c:ext xmlns:c16="http://schemas.microsoft.com/office/drawing/2014/chart" uri="{C3380CC4-5D6E-409C-BE32-E72D297353CC}">
                <c16:uniqueId val="{00000004-1BBB-4CE3-BA9B-343354459CF8}"/>
              </c:ext>
            </c:extLst>
          </c:dPt>
          <c:cat>
            <c:strRef>
              <c:f>'Chart 7.1'!$C$43:$C$53</c:f>
              <c:strCache>
                <c:ptCount val="11"/>
                <c:pt idx="0">
                  <c:v>Scotland (n=385)</c:v>
                </c:pt>
                <c:pt idx="1">
                  <c:v>ARI (n=23)</c:v>
                </c:pt>
                <c:pt idx="2">
                  <c:v>RIE (n=50)</c:v>
                </c:pt>
                <c:pt idx="3">
                  <c:v>FVRH (n=18)</c:v>
                </c:pt>
                <c:pt idx="4">
                  <c:v>Ayr (n=52)</c:v>
                </c:pt>
                <c:pt idx="5">
                  <c:v>Hairmyres (n=48)</c:v>
                </c:pt>
                <c:pt idx="6">
                  <c:v>QUEH (n=116)</c:v>
                </c:pt>
                <c:pt idx="7">
                  <c:v>Ninewells (n=26)</c:v>
                </c:pt>
                <c:pt idx="8">
                  <c:v>Raigmore (n=30)</c:v>
                </c:pt>
                <c:pt idx="9">
                  <c:v>DGRI (n=21)</c:v>
                </c:pt>
                <c:pt idx="10">
                  <c:v>VHK (n=1)</c:v>
                </c:pt>
              </c:strCache>
            </c:strRef>
          </c:cat>
          <c:val>
            <c:numRef>
              <c:f>'Chart 7.1'!$F$43:$F$53</c:f>
              <c:numCache>
                <c:formatCode>0</c:formatCode>
                <c:ptCount val="11"/>
                <c:pt idx="0">
                  <c:v>52.987012987012982</c:v>
                </c:pt>
                <c:pt idx="1">
                  <c:v>78.260869565217391</c:v>
                </c:pt>
                <c:pt idx="2">
                  <c:v>72</c:v>
                </c:pt>
                <c:pt idx="3">
                  <c:v>66.666666666666657</c:v>
                </c:pt>
                <c:pt idx="4">
                  <c:v>57.692307692307686</c:v>
                </c:pt>
                <c:pt idx="5">
                  <c:v>54.166666666666664</c:v>
                </c:pt>
                <c:pt idx="6">
                  <c:v>53.448275862068961</c:v>
                </c:pt>
                <c:pt idx="7">
                  <c:v>34.615384615384613</c:v>
                </c:pt>
                <c:pt idx="8">
                  <c:v>23.333333333333332</c:v>
                </c:pt>
                <c:pt idx="9">
                  <c:v>19.047619047619047</c:v>
                </c:pt>
                <c:pt idx="10">
                  <c:v>0</c:v>
                </c:pt>
              </c:numCache>
            </c:numRef>
          </c:val>
          <c:extLst>
            <c:ext xmlns:c16="http://schemas.microsoft.com/office/drawing/2014/chart" uri="{C3380CC4-5D6E-409C-BE32-E72D297353CC}">
              <c16:uniqueId val="{00000005-1BBB-4CE3-BA9B-343354459CF8}"/>
            </c:ext>
          </c:extLst>
        </c:ser>
        <c:dLbls>
          <c:showLegendKey val="0"/>
          <c:showVal val="0"/>
          <c:showCatName val="0"/>
          <c:showSerName val="0"/>
          <c:showPercent val="0"/>
          <c:showBubbleSize val="0"/>
        </c:dLbls>
        <c:gapWidth val="150"/>
        <c:axId val="61981824"/>
        <c:axId val="61983360"/>
      </c:barChart>
      <c:scatterChart>
        <c:scatterStyle val="lineMarker"/>
        <c:varyColors val="0"/>
        <c:ser>
          <c:idx val="0"/>
          <c:order val="2"/>
          <c:tx>
            <c:strRef>
              <c:f>'Chart 7.1'!$G$42</c:f>
              <c:strCache>
                <c:ptCount val="1"/>
                <c:pt idx="0">
                  <c:v>Stroke Care Standard</c:v>
                </c:pt>
              </c:strCache>
            </c:strRef>
          </c:tx>
          <c:spPr>
            <a:ln w="28575">
              <a:solidFill>
                <a:srgbClr val="0070C0"/>
              </a:solidFill>
            </a:ln>
          </c:spPr>
          <c:marker>
            <c:symbol val="none"/>
          </c:marker>
          <c:xVal>
            <c:numRef>
              <c:f>'Chart 7.1'!$G$43:$G$53</c:f>
              <c:numCache>
                <c:formatCode>0</c:formatCode>
                <c:ptCount val="11"/>
                <c:pt idx="0">
                  <c:v>80</c:v>
                </c:pt>
                <c:pt idx="1">
                  <c:v>80</c:v>
                </c:pt>
                <c:pt idx="2">
                  <c:v>80</c:v>
                </c:pt>
                <c:pt idx="3">
                  <c:v>80</c:v>
                </c:pt>
                <c:pt idx="4">
                  <c:v>80</c:v>
                </c:pt>
                <c:pt idx="5">
                  <c:v>80</c:v>
                </c:pt>
                <c:pt idx="6">
                  <c:v>80</c:v>
                </c:pt>
                <c:pt idx="7">
                  <c:v>80</c:v>
                </c:pt>
                <c:pt idx="8">
                  <c:v>80</c:v>
                </c:pt>
                <c:pt idx="9">
                  <c:v>80</c:v>
                </c:pt>
                <c:pt idx="10">
                  <c:v>80</c:v>
                </c:pt>
              </c:numCache>
            </c:numRef>
          </c:xVal>
          <c:yVal>
            <c:numRef>
              <c:f>'Chart 7.1'!$N$43:$N$53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yVal>
          <c:smooth val="0"/>
          <c:extLst>
            <c:ext xmlns:c16="http://schemas.microsoft.com/office/drawing/2014/chart" uri="{C3380CC4-5D6E-409C-BE32-E72D297353CC}">
              <c16:uniqueId val="{00000006-1BBB-4CE3-BA9B-343354459CF8}"/>
            </c:ext>
          </c:extLst>
        </c:ser>
        <c:dLbls>
          <c:showLegendKey val="0"/>
          <c:showVal val="0"/>
          <c:showCatName val="0"/>
          <c:showSerName val="0"/>
          <c:showPercent val="0"/>
          <c:showBubbleSize val="0"/>
        </c:dLbls>
        <c:axId val="67881984"/>
        <c:axId val="67880448"/>
      </c:scatterChart>
      <c:catAx>
        <c:axId val="6198182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1983360"/>
        <c:crosses val="autoZero"/>
        <c:auto val="1"/>
        <c:lblAlgn val="ctr"/>
        <c:lblOffset val="100"/>
        <c:tickLblSkip val="1"/>
        <c:tickMarkSkip val="1"/>
        <c:noMultiLvlLbl val="0"/>
      </c:catAx>
      <c:valAx>
        <c:axId val="61983360"/>
        <c:scaling>
          <c:orientation val="minMax"/>
          <c:max val="100"/>
        </c:scaling>
        <c:delete val="0"/>
        <c:axPos val="t"/>
        <c:numFmt formatCode="0" sourceLinked="0"/>
        <c:majorTickMark val="none"/>
        <c:minorTickMark val="none"/>
        <c:tickLblPos val="high"/>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1981824"/>
        <c:crosses val="autoZero"/>
        <c:crossBetween val="between"/>
      </c:valAx>
      <c:valAx>
        <c:axId val="67880448"/>
        <c:scaling>
          <c:orientation val="maxMin"/>
          <c:max val="10"/>
          <c:min val="0"/>
        </c:scaling>
        <c:delete val="1"/>
        <c:axPos val="r"/>
        <c:numFmt formatCode="General" sourceLinked="1"/>
        <c:majorTickMark val="out"/>
        <c:minorTickMark val="none"/>
        <c:tickLblPos val="none"/>
        <c:crossAx val="67881984"/>
        <c:crosses val="max"/>
        <c:crossBetween val="midCat"/>
      </c:valAx>
      <c:valAx>
        <c:axId val="67881984"/>
        <c:scaling>
          <c:orientation val="minMax"/>
        </c:scaling>
        <c:delete val="1"/>
        <c:axPos val="t"/>
        <c:title>
          <c:tx>
            <c:rich>
              <a:bodyPr/>
              <a:lstStyle/>
              <a:p>
                <a:pPr>
                  <a:defRPr b="1"/>
                </a:pPr>
                <a:r>
                  <a:rPr lang="en-GB" b="1"/>
                  <a:t>%</a:t>
                </a:r>
              </a:p>
            </c:rich>
          </c:tx>
          <c:layout>
            <c:manualLayout>
              <c:xMode val="edge"/>
              <c:yMode val="edge"/>
              <c:x val="0.46159124540986901"/>
              <c:y val="0.90839636848672567"/>
            </c:manualLayout>
          </c:layout>
          <c:overlay val="0"/>
        </c:title>
        <c:numFmt formatCode="0" sourceLinked="1"/>
        <c:majorTickMark val="out"/>
        <c:minorTickMark val="none"/>
        <c:tickLblPos val="none"/>
        <c:crossAx val="67880448"/>
        <c:crosses val="autoZero"/>
        <c:crossBetween val="midCat"/>
      </c:valAx>
      <c:spPr>
        <a:ln w="12700">
          <a:solidFill>
            <a:schemeClr val="bg1">
              <a:lumMod val="50000"/>
            </a:schemeClr>
          </a:solidFill>
          <a:prstDash val="solid"/>
        </a:ln>
      </c:spPr>
    </c:plotArea>
    <c:legend>
      <c:legendPos val="r"/>
      <c:layout>
        <c:manualLayout>
          <c:xMode val="edge"/>
          <c:yMode val="edge"/>
          <c:x val="0.82425525695599"/>
          <c:y val="0.32986769071898825"/>
          <c:w val="0.14216550657385918"/>
          <c:h val="0.10720085194268758"/>
        </c:manualLayout>
      </c:layout>
      <c:overlay val="0"/>
      <c:spPr>
        <a:no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6012630091772"/>
          <c:y val="6.2753036437250123E-2"/>
          <c:w val="0.64613625153004361"/>
          <c:h val="0.78137651821862353"/>
        </c:manualLayout>
      </c:layout>
      <c:barChart>
        <c:barDir val="bar"/>
        <c:grouping val="clustered"/>
        <c:varyColors val="0"/>
        <c:ser>
          <c:idx val="1"/>
          <c:order val="0"/>
          <c:tx>
            <c:strRef>
              <c:f>'Chart 7.2 (referral)'!$E$43</c:f>
              <c:strCache>
                <c:ptCount val="1"/>
                <c:pt idx="0">
                  <c:v>2017 &lt;=14 days</c:v>
                </c:pt>
              </c:strCache>
            </c:strRef>
          </c:tx>
          <c:spPr>
            <a:solidFill>
              <a:srgbClr val="9999FF"/>
            </a:solidFill>
            <a:ln>
              <a:solidFill>
                <a:prstClr val="black"/>
              </a:solidFill>
            </a:ln>
          </c:spPr>
          <c:invertIfNegative val="0"/>
          <c:dPt>
            <c:idx val="0"/>
            <c:invertIfNegative val="0"/>
            <c:bubble3D val="0"/>
            <c:spPr>
              <a:solidFill>
                <a:srgbClr val="99CC00"/>
              </a:solidFill>
              <a:ln>
                <a:solidFill>
                  <a:prstClr val="black"/>
                </a:solidFill>
              </a:ln>
            </c:spPr>
            <c:extLst>
              <c:ext xmlns:c16="http://schemas.microsoft.com/office/drawing/2014/chart" uri="{C3380CC4-5D6E-409C-BE32-E72D297353CC}">
                <c16:uniqueId val="{00000000-B3AD-42FD-9EFA-40951AD0E673}"/>
              </c:ext>
            </c:extLst>
          </c:dPt>
          <c:dPt>
            <c:idx val="9"/>
            <c:invertIfNegative val="0"/>
            <c:bubble3D val="0"/>
            <c:spPr>
              <a:solidFill>
                <a:srgbClr val="9999FF"/>
              </a:solidFill>
              <a:ln w="9525">
                <a:solidFill>
                  <a:prstClr val="black"/>
                </a:solidFill>
              </a:ln>
            </c:spPr>
            <c:extLst>
              <c:ext xmlns:c16="http://schemas.microsoft.com/office/drawing/2014/chart" uri="{C3380CC4-5D6E-409C-BE32-E72D297353CC}">
                <c16:uniqueId val="{00000001-B3AD-42FD-9EFA-40951AD0E673}"/>
              </c:ext>
            </c:extLst>
          </c:dPt>
          <c:cat>
            <c:strRef>
              <c:f>'Chart 7.2 (referral)'!$C$44:$C$54</c:f>
              <c:strCache>
                <c:ptCount val="11"/>
                <c:pt idx="0">
                  <c:v>Scotland (n=385)</c:v>
                </c:pt>
                <c:pt idx="1">
                  <c:v>FVRH (n=18)</c:v>
                </c:pt>
                <c:pt idx="2">
                  <c:v>ARI (n=23)</c:v>
                </c:pt>
                <c:pt idx="3">
                  <c:v>RIE (n=50)</c:v>
                </c:pt>
                <c:pt idx="4">
                  <c:v>QUEH (n=116)</c:v>
                </c:pt>
                <c:pt idx="5">
                  <c:v>Hairmyres (n=48)</c:v>
                </c:pt>
                <c:pt idx="6">
                  <c:v>Ayr (n=52)</c:v>
                </c:pt>
                <c:pt idx="7">
                  <c:v>Ninewells (n=26)</c:v>
                </c:pt>
                <c:pt idx="8">
                  <c:v>Raigmore (n=30)</c:v>
                </c:pt>
                <c:pt idx="9">
                  <c:v>DGRI (n=21)</c:v>
                </c:pt>
                <c:pt idx="10">
                  <c:v>VHK (n=1)</c:v>
                </c:pt>
              </c:strCache>
            </c:strRef>
          </c:cat>
          <c:val>
            <c:numRef>
              <c:f>'Chart 7.2 (referral)'!$E$44:$E$54</c:f>
              <c:numCache>
                <c:formatCode>0</c:formatCode>
                <c:ptCount val="11"/>
                <c:pt idx="0">
                  <c:v>88.011695906432749</c:v>
                </c:pt>
                <c:pt idx="1">
                  <c:v>100</c:v>
                </c:pt>
                <c:pt idx="2">
                  <c:v>94.73684210526315</c:v>
                </c:pt>
                <c:pt idx="3">
                  <c:v>97.727272727272734</c:v>
                </c:pt>
                <c:pt idx="4">
                  <c:v>95.604395604395606</c:v>
                </c:pt>
                <c:pt idx="5">
                  <c:v>100</c:v>
                </c:pt>
                <c:pt idx="6">
                  <c:v>86.538461538461547</c:v>
                </c:pt>
                <c:pt idx="7">
                  <c:v>86.956521739130437</c:v>
                </c:pt>
                <c:pt idx="8">
                  <c:v>57.142857142857139</c:v>
                </c:pt>
                <c:pt idx="9">
                  <c:v>54.166666666666664</c:v>
                </c:pt>
                <c:pt idx="10">
                  <c:v>54.54545454545454</c:v>
                </c:pt>
              </c:numCache>
            </c:numRef>
          </c:val>
          <c:extLst>
            <c:ext xmlns:c16="http://schemas.microsoft.com/office/drawing/2014/chart" uri="{C3380CC4-5D6E-409C-BE32-E72D297353CC}">
              <c16:uniqueId val="{00000002-B3AD-42FD-9EFA-40951AD0E673}"/>
            </c:ext>
          </c:extLst>
        </c:ser>
        <c:ser>
          <c:idx val="2"/>
          <c:order val="1"/>
          <c:tx>
            <c:strRef>
              <c:f>'Chart 7.2 (referral)'!$F$43</c:f>
              <c:strCache>
                <c:ptCount val="1"/>
                <c:pt idx="0">
                  <c:v>2018 &lt;=14 days</c:v>
                </c:pt>
              </c:strCache>
            </c:strRef>
          </c:tx>
          <c:spPr>
            <a:solidFill>
              <a:srgbClr val="993366"/>
            </a:solidFill>
            <a:ln>
              <a:solidFill>
                <a:prstClr val="black"/>
              </a:solidFill>
            </a:ln>
          </c:spPr>
          <c:invertIfNegative val="0"/>
          <c:dPt>
            <c:idx val="0"/>
            <c:invertIfNegative val="0"/>
            <c:bubble3D val="0"/>
            <c:spPr>
              <a:solidFill>
                <a:srgbClr val="008000"/>
              </a:solidFill>
              <a:ln>
                <a:solidFill>
                  <a:prstClr val="black"/>
                </a:solidFill>
              </a:ln>
            </c:spPr>
            <c:extLst>
              <c:ext xmlns:c16="http://schemas.microsoft.com/office/drawing/2014/chart" uri="{C3380CC4-5D6E-409C-BE32-E72D297353CC}">
                <c16:uniqueId val="{00000003-B3AD-42FD-9EFA-40951AD0E673}"/>
              </c:ext>
            </c:extLst>
          </c:dPt>
          <c:dPt>
            <c:idx val="9"/>
            <c:invertIfNegative val="0"/>
            <c:bubble3D val="0"/>
            <c:spPr>
              <a:solidFill>
                <a:srgbClr val="993366"/>
              </a:solidFill>
              <a:ln w="9525">
                <a:solidFill>
                  <a:prstClr val="black"/>
                </a:solidFill>
              </a:ln>
            </c:spPr>
            <c:extLst>
              <c:ext xmlns:c16="http://schemas.microsoft.com/office/drawing/2014/chart" uri="{C3380CC4-5D6E-409C-BE32-E72D297353CC}">
                <c16:uniqueId val="{00000004-B3AD-42FD-9EFA-40951AD0E673}"/>
              </c:ext>
            </c:extLst>
          </c:dPt>
          <c:cat>
            <c:strRef>
              <c:f>'Chart 7.2 (referral)'!$C$44:$C$54</c:f>
              <c:strCache>
                <c:ptCount val="11"/>
                <c:pt idx="0">
                  <c:v>Scotland (n=385)</c:v>
                </c:pt>
                <c:pt idx="1">
                  <c:v>FVRH (n=18)</c:v>
                </c:pt>
                <c:pt idx="2">
                  <c:v>ARI (n=23)</c:v>
                </c:pt>
                <c:pt idx="3">
                  <c:v>RIE (n=50)</c:v>
                </c:pt>
                <c:pt idx="4">
                  <c:v>QUEH (n=116)</c:v>
                </c:pt>
                <c:pt idx="5">
                  <c:v>Hairmyres (n=48)</c:v>
                </c:pt>
                <c:pt idx="6">
                  <c:v>Ayr (n=52)</c:v>
                </c:pt>
                <c:pt idx="7">
                  <c:v>Ninewells (n=26)</c:v>
                </c:pt>
                <c:pt idx="8">
                  <c:v>Raigmore (n=30)</c:v>
                </c:pt>
                <c:pt idx="9">
                  <c:v>DGRI (n=21)</c:v>
                </c:pt>
                <c:pt idx="10">
                  <c:v>VHK (n=1)</c:v>
                </c:pt>
              </c:strCache>
            </c:strRef>
          </c:cat>
          <c:val>
            <c:numRef>
              <c:f>'Chart 7.2 (referral)'!$F$44:$F$54</c:f>
              <c:numCache>
                <c:formatCode>0</c:formatCode>
                <c:ptCount val="11"/>
                <c:pt idx="0">
                  <c:v>83.896103896103895</c:v>
                </c:pt>
                <c:pt idx="1">
                  <c:v>94.444444444444443</c:v>
                </c:pt>
                <c:pt idx="2">
                  <c:v>91.304347826086953</c:v>
                </c:pt>
                <c:pt idx="3">
                  <c:v>90</c:v>
                </c:pt>
                <c:pt idx="4">
                  <c:v>89.65517241379311</c:v>
                </c:pt>
                <c:pt idx="5">
                  <c:v>89.583333333333343</c:v>
                </c:pt>
                <c:pt idx="6">
                  <c:v>80.769230769230774</c:v>
                </c:pt>
                <c:pt idx="7">
                  <c:v>76.923076923076934</c:v>
                </c:pt>
                <c:pt idx="8">
                  <c:v>66.666666666666657</c:v>
                </c:pt>
                <c:pt idx="9">
                  <c:v>52.380952380952387</c:v>
                </c:pt>
                <c:pt idx="10">
                  <c:v>0</c:v>
                </c:pt>
              </c:numCache>
            </c:numRef>
          </c:val>
          <c:extLst>
            <c:ext xmlns:c16="http://schemas.microsoft.com/office/drawing/2014/chart" uri="{C3380CC4-5D6E-409C-BE32-E72D297353CC}">
              <c16:uniqueId val="{00000005-B3AD-42FD-9EFA-40951AD0E673}"/>
            </c:ext>
          </c:extLst>
        </c:ser>
        <c:dLbls>
          <c:showLegendKey val="0"/>
          <c:showVal val="0"/>
          <c:showCatName val="0"/>
          <c:showSerName val="0"/>
          <c:showPercent val="0"/>
          <c:showBubbleSize val="0"/>
        </c:dLbls>
        <c:gapWidth val="150"/>
        <c:axId val="68844160"/>
        <c:axId val="68845952"/>
      </c:barChart>
      <c:scatterChart>
        <c:scatterStyle val="lineMarker"/>
        <c:varyColors val="0"/>
        <c:ser>
          <c:idx val="0"/>
          <c:order val="2"/>
          <c:tx>
            <c:strRef>
              <c:f>'Chart 7.2 (referral)'!$G$43</c:f>
              <c:strCache>
                <c:ptCount val="1"/>
                <c:pt idx="0">
                  <c:v>Stroke Care Standard</c:v>
                </c:pt>
              </c:strCache>
            </c:strRef>
          </c:tx>
          <c:spPr>
            <a:ln w="28575">
              <a:solidFill>
                <a:srgbClr val="0070C0"/>
              </a:solidFill>
            </a:ln>
          </c:spPr>
          <c:marker>
            <c:symbol val="none"/>
          </c:marker>
          <c:xVal>
            <c:numRef>
              <c:f>'Chart 7.2 (referral)'!$G$44:$G$54</c:f>
              <c:numCache>
                <c:formatCode>0</c:formatCode>
                <c:ptCount val="11"/>
                <c:pt idx="0">
                  <c:v>80</c:v>
                </c:pt>
                <c:pt idx="1">
                  <c:v>80</c:v>
                </c:pt>
                <c:pt idx="2">
                  <c:v>80</c:v>
                </c:pt>
                <c:pt idx="3">
                  <c:v>80</c:v>
                </c:pt>
                <c:pt idx="4">
                  <c:v>80</c:v>
                </c:pt>
                <c:pt idx="5">
                  <c:v>80</c:v>
                </c:pt>
                <c:pt idx="6">
                  <c:v>80</c:v>
                </c:pt>
                <c:pt idx="7">
                  <c:v>80</c:v>
                </c:pt>
                <c:pt idx="8">
                  <c:v>80</c:v>
                </c:pt>
                <c:pt idx="9">
                  <c:v>80</c:v>
                </c:pt>
                <c:pt idx="10">
                  <c:v>80</c:v>
                </c:pt>
              </c:numCache>
            </c:numRef>
          </c:xVal>
          <c:yVal>
            <c:numRef>
              <c:f>'Chart 7.2 (referral)'!$N$44:$N$54</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yVal>
          <c:smooth val="0"/>
          <c:extLst>
            <c:ext xmlns:c16="http://schemas.microsoft.com/office/drawing/2014/chart" uri="{C3380CC4-5D6E-409C-BE32-E72D297353CC}">
              <c16:uniqueId val="{00000006-B3AD-42FD-9EFA-40951AD0E673}"/>
            </c:ext>
          </c:extLst>
        </c:ser>
        <c:dLbls>
          <c:showLegendKey val="0"/>
          <c:showVal val="0"/>
          <c:showCatName val="0"/>
          <c:showSerName val="0"/>
          <c:showPercent val="0"/>
          <c:showBubbleSize val="0"/>
        </c:dLbls>
        <c:axId val="68849024"/>
        <c:axId val="68847488"/>
      </c:scatterChart>
      <c:catAx>
        <c:axId val="6884416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845952"/>
        <c:crosses val="autoZero"/>
        <c:auto val="1"/>
        <c:lblAlgn val="ctr"/>
        <c:lblOffset val="100"/>
        <c:tickLblSkip val="1"/>
        <c:tickMarkSkip val="1"/>
        <c:noMultiLvlLbl val="0"/>
      </c:catAx>
      <c:valAx>
        <c:axId val="68845952"/>
        <c:scaling>
          <c:orientation val="minMax"/>
          <c:max val="100"/>
        </c:scaling>
        <c:delete val="0"/>
        <c:axPos val="t"/>
        <c:numFmt formatCode="0" sourceLinked="0"/>
        <c:majorTickMark val="none"/>
        <c:minorTickMark val="none"/>
        <c:tickLblPos val="high"/>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844160"/>
        <c:crosses val="autoZero"/>
        <c:crossBetween val="between"/>
      </c:valAx>
      <c:valAx>
        <c:axId val="68847488"/>
        <c:scaling>
          <c:orientation val="maxMin"/>
          <c:max val="10"/>
          <c:min val="0"/>
        </c:scaling>
        <c:delete val="1"/>
        <c:axPos val="r"/>
        <c:numFmt formatCode="General" sourceLinked="1"/>
        <c:majorTickMark val="out"/>
        <c:minorTickMark val="none"/>
        <c:tickLblPos val="none"/>
        <c:crossAx val="68849024"/>
        <c:crosses val="max"/>
        <c:crossBetween val="midCat"/>
      </c:valAx>
      <c:valAx>
        <c:axId val="68849024"/>
        <c:scaling>
          <c:orientation val="minMax"/>
        </c:scaling>
        <c:delete val="1"/>
        <c:axPos val="t"/>
        <c:title>
          <c:tx>
            <c:rich>
              <a:bodyPr/>
              <a:lstStyle/>
              <a:p>
                <a:pPr>
                  <a:defRPr b="1"/>
                </a:pPr>
                <a:r>
                  <a:rPr lang="en-GB" b="1"/>
                  <a:t>%</a:t>
                </a:r>
              </a:p>
            </c:rich>
          </c:tx>
          <c:layout>
            <c:manualLayout>
              <c:xMode val="edge"/>
              <c:yMode val="edge"/>
              <c:x val="0.46159124540986901"/>
              <c:y val="0.90839636848672556"/>
            </c:manualLayout>
          </c:layout>
          <c:overlay val="0"/>
        </c:title>
        <c:numFmt formatCode="0" sourceLinked="1"/>
        <c:majorTickMark val="out"/>
        <c:minorTickMark val="none"/>
        <c:tickLblPos val="none"/>
        <c:crossAx val="68847488"/>
        <c:crosses val="autoZero"/>
        <c:crossBetween val="midCat"/>
      </c:valAx>
      <c:spPr>
        <a:ln w="12700">
          <a:solidFill>
            <a:schemeClr val="bg1">
              <a:lumMod val="50000"/>
            </a:schemeClr>
          </a:solidFill>
          <a:prstDash val="solid"/>
        </a:ln>
      </c:spPr>
    </c:plotArea>
    <c:legend>
      <c:legendPos val="r"/>
      <c:layout>
        <c:manualLayout>
          <c:xMode val="edge"/>
          <c:yMode val="edge"/>
          <c:x val="0.82425525695599022"/>
          <c:y val="0.32986769071898842"/>
          <c:w val="0.14216550657385918"/>
          <c:h val="0.10720085194268764"/>
        </c:manualLayout>
      </c:layout>
      <c:overlay val="0"/>
      <c:spPr>
        <a:no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absolute">
    <xdr:from>
      <xdr:col>9</xdr:col>
      <xdr:colOff>581025</xdr:colOff>
      <xdr:row>5</xdr:row>
      <xdr:rowOff>9525</xdr:rowOff>
    </xdr:from>
    <xdr:to>
      <xdr:col>10</xdr:col>
      <xdr:colOff>514350</xdr:colOff>
      <xdr:row>11</xdr:row>
      <xdr:rowOff>95250</xdr:rowOff>
    </xdr:to>
    <xdr:sp macro="" textlink="">
      <xdr:nvSpPr>
        <xdr:cNvPr id="2" name="Text Box 2"/>
        <xdr:cNvSpPr txBox="1">
          <a:spLocks noChangeArrowheads="1"/>
        </xdr:cNvSpPr>
      </xdr:nvSpPr>
      <xdr:spPr bwMode="auto">
        <a:xfrm>
          <a:off x="8410575" y="1228725"/>
          <a:ext cx="542925" cy="1057275"/>
        </a:xfrm>
        <a:prstGeom prst="rect">
          <a:avLst/>
        </a:prstGeom>
        <a:solidFill>
          <a:srgbClr val="FFFFFF"/>
        </a:solidFill>
        <a:ln w="9525" cap="rnd">
          <a:solidFill>
            <a:srgbClr val="000000"/>
          </a:solidFill>
          <a:prstDash val="sysDot"/>
          <a:miter lim="800000"/>
          <a:headEnd/>
          <a:tailEnd/>
        </a:ln>
      </xdr:spPr>
      <xdr:txBody>
        <a:bodyPr vertOverflow="clip" wrap="square" lIns="27432" tIns="22860" rIns="27432" bIns="22860" anchor="ctr" upright="1"/>
        <a:lstStyle/>
        <a:p>
          <a:pPr algn="ctr" rtl="1">
            <a:defRPr sz="1000"/>
          </a:pPr>
          <a:r>
            <a:rPr lang="en-GB" sz="800" b="0" i="0" strike="noStrike">
              <a:solidFill>
                <a:srgbClr val="000000"/>
              </a:solidFill>
              <a:latin typeface="Arial"/>
              <a:cs typeface="Arial"/>
            </a:rPr>
            <a:t>scroll down for source data upon which chart is based</a:t>
          </a:r>
        </a:p>
      </xdr:txBody>
    </xdr:sp>
    <xdr:clientData/>
  </xdr:twoCellAnchor>
  <xdr:twoCellAnchor editAs="absolute">
    <xdr:from>
      <xdr:col>10</xdr:col>
      <xdr:colOff>257175</xdr:colOff>
      <xdr:row>11</xdr:row>
      <xdr:rowOff>85725</xdr:rowOff>
    </xdr:from>
    <xdr:to>
      <xdr:col>10</xdr:col>
      <xdr:colOff>257175</xdr:colOff>
      <xdr:row>13</xdr:row>
      <xdr:rowOff>85725</xdr:rowOff>
    </xdr:to>
    <xdr:sp macro="" textlink="">
      <xdr:nvSpPr>
        <xdr:cNvPr id="3" name="Line 3"/>
        <xdr:cNvSpPr>
          <a:spLocks noChangeShapeType="1"/>
        </xdr:cNvSpPr>
      </xdr:nvSpPr>
      <xdr:spPr bwMode="auto">
        <a:xfrm>
          <a:off x="8696325" y="2276475"/>
          <a:ext cx="0" cy="323850"/>
        </a:xfrm>
        <a:prstGeom prst="line">
          <a:avLst/>
        </a:prstGeom>
        <a:noFill/>
        <a:ln w="9525">
          <a:solidFill>
            <a:srgbClr val="000000"/>
          </a:solidFill>
          <a:round/>
          <a:headEnd/>
          <a:tailEnd type="triangle" w="med" len="med"/>
        </a:ln>
      </xdr:spPr>
    </xdr:sp>
    <xdr:clientData/>
  </xdr:twoCellAnchor>
  <xdr:twoCellAnchor editAs="absolute">
    <xdr:from>
      <xdr:col>1</xdr:col>
      <xdr:colOff>0</xdr:colOff>
      <xdr:row>5</xdr:row>
      <xdr:rowOff>0</xdr:rowOff>
    </xdr:from>
    <xdr:to>
      <xdr:col>9</xdr:col>
      <xdr:colOff>495300</xdr:colOff>
      <xdr:row>33</xdr:row>
      <xdr:rowOff>114300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4</xdr:row>
      <xdr:rowOff>0</xdr:rowOff>
    </xdr:from>
    <xdr:to>
      <xdr:col>1</xdr:col>
      <xdr:colOff>228600</xdr:colOff>
      <xdr:row>4</xdr:row>
      <xdr:rowOff>123825</xdr:rowOff>
    </xdr:to>
    <xdr:sp macro="" textlink="">
      <xdr:nvSpPr>
        <xdr:cNvPr id="5" name="Rectangle 4"/>
        <xdr:cNvSpPr/>
      </xdr:nvSpPr>
      <xdr:spPr>
        <a:xfrm>
          <a:off x="171450" y="809625"/>
          <a:ext cx="171450" cy="123825"/>
        </a:xfrm>
        <a:prstGeom prst="rect">
          <a:avLst/>
        </a:prstGeom>
        <a:solidFill>
          <a:srgbClr val="99CC00"/>
        </a:solidFill>
        <a:ln>
          <a:solidFill>
            <a:srgbClr val="99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57150</xdr:colOff>
      <xdr:row>4</xdr:row>
      <xdr:rowOff>180975</xdr:rowOff>
    </xdr:from>
    <xdr:to>
      <xdr:col>1</xdr:col>
      <xdr:colOff>228600</xdr:colOff>
      <xdr:row>4</xdr:row>
      <xdr:rowOff>304800</xdr:rowOff>
    </xdr:to>
    <xdr:sp macro="" textlink="">
      <xdr:nvSpPr>
        <xdr:cNvPr id="6" name="Rectangle 5"/>
        <xdr:cNvSpPr/>
      </xdr:nvSpPr>
      <xdr:spPr>
        <a:xfrm>
          <a:off x="171450" y="990600"/>
          <a:ext cx="171450" cy="123825"/>
        </a:xfrm>
        <a:prstGeom prst="rect">
          <a:avLst/>
        </a:prstGeom>
        <a:solidFill>
          <a:srgbClr val="008000"/>
        </a:solidFill>
        <a:ln>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0</xdr:rowOff>
    </xdr:from>
    <xdr:to>
      <xdr:col>9</xdr:col>
      <xdr:colOff>495300</xdr:colOff>
      <xdr:row>34</xdr:row>
      <xdr:rowOff>114300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4</xdr:row>
      <xdr:rowOff>95250</xdr:rowOff>
    </xdr:from>
    <xdr:to>
      <xdr:col>1</xdr:col>
      <xdr:colOff>228600</xdr:colOff>
      <xdr:row>4</xdr:row>
      <xdr:rowOff>219075</xdr:rowOff>
    </xdr:to>
    <xdr:sp macro="" textlink="">
      <xdr:nvSpPr>
        <xdr:cNvPr id="7" name="Rectangle 6"/>
        <xdr:cNvSpPr/>
      </xdr:nvSpPr>
      <xdr:spPr>
        <a:xfrm>
          <a:off x="171450" y="1504950"/>
          <a:ext cx="171450" cy="123825"/>
        </a:xfrm>
        <a:prstGeom prst="rect">
          <a:avLst/>
        </a:prstGeom>
        <a:solidFill>
          <a:srgbClr val="99CC00"/>
        </a:solidFill>
        <a:ln>
          <a:solidFill>
            <a:srgbClr val="99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57150</xdr:colOff>
      <xdr:row>4</xdr:row>
      <xdr:rowOff>276225</xdr:rowOff>
    </xdr:from>
    <xdr:to>
      <xdr:col>1</xdr:col>
      <xdr:colOff>228600</xdr:colOff>
      <xdr:row>4</xdr:row>
      <xdr:rowOff>400050</xdr:rowOff>
    </xdr:to>
    <xdr:sp macro="" textlink="">
      <xdr:nvSpPr>
        <xdr:cNvPr id="8" name="Rectangle 7"/>
        <xdr:cNvSpPr/>
      </xdr:nvSpPr>
      <xdr:spPr>
        <a:xfrm>
          <a:off x="171450" y="1685925"/>
          <a:ext cx="171450" cy="123825"/>
        </a:xfrm>
        <a:prstGeom prst="rect">
          <a:avLst/>
        </a:prstGeom>
        <a:solidFill>
          <a:srgbClr val="008000"/>
        </a:solidFill>
        <a:ln>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editAs="absolute">
    <xdr:from>
      <xdr:col>10</xdr:col>
      <xdr:colOff>0</xdr:colOff>
      <xdr:row>6</xdr:row>
      <xdr:rowOff>0</xdr:rowOff>
    </xdr:from>
    <xdr:to>
      <xdr:col>10</xdr:col>
      <xdr:colOff>542925</xdr:colOff>
      <xdr:row>12</xdr:row>
      <xdr:rowOff>85725</xdr:rowOff>
    </xdr:to>
    <xdr:sp macro="" textlink="">
      <xdr:nvSpPr>
        <xdr:cNvPr id="9" name="Text Box 2"/>
        <xdr:cNvSpPr txBox="1">
          <a:spLocks noChangeArrowheads="1"/>
        </xdr:cNvSpPr>
      </xdr:nvSpPr>
      <xdr:spPr bwMode="auto">
        <a:xfrm>
          <a:off x="8439150" y="2200275"/>
          <a:ext cx="542925" cy="1057275"/>
        </a:xfrm>
        <a:prstGeom prst="rect">
          <a:avLst/>
        </a:prstGeom>
        <a:solidFill>
          <a:srgbClr val="FFFFFF"/>
        </a:solidFill>
        <a:ln w="9525" cap="rnd">
          <a:solidFill>
            <a:srgbClr val="000000"/>
          </a:solidFill>
          <a:prstDash val="sysDot"/>
          <a:miter lim="800000"/>
          <a:headEnd/>
          <a:tailEnd/>
        </a:ln>
      </xdr:spPr>
      <xdr:txBody>
        <a:bodyPr vertOverflow="clip" wrap="square" lIns="27432" tIns="22860" rIns="27432" bIns="22860" anchor="ctr" upright="1"/>
        <a:lstStyle/>
        <a:p>
          <a:pPr algn="ctr" rtl="1">
            <a:defRPr sz="1000"/>
          </a:pPr>
          <a:r>
            <a:rPr lang="en-GB" sz="800" b="0" i="0" strike="noStrike">
              <a:solidFill>
                <a:srgbClr val="000000"/>
              </a:solidFill>
              <a:latin typeface="Arial"/>
              <a:cs typeface="Arial"/>
            </a:rPr>
            <a:t>scroll down for source data upon which chart is based</a:t>
          </a:r>
        </a:p>
      </xdr:txBody>
    </xdr:sp>
    <xdr:clientData/>
  </xdr:twoCellAnchor>
  <xdr:twoCellAnchor editAs="absolute">
    <xdr:from>
      <xdr:col>10</xdr:col>
      <xdr:colOff>285750</xdr:colOff>
      <xdr:row>12</xdr:row>
      <xdr:rowOff>85725</xdr:rowOff>
    </xdr:from>
    <xdr:to>
      <xdr:col>10</xdr:col>
      <xdr:colOff>285750</xdr:colOff>
      <xdr:row>14</xdr:row>
      <xdr:rowOff>85725</xdr:rowOff>
    </xdr:to>
    <xdr:sp macro="" textlink="">
      <xdr:nvSpPr>
        <xdr:cNvPr id="10" name="Line 3"/>
        <xdr:cNvSpPr>
          <a:spLocks noChangeShapeType="1"/>
        </xdr:cNvSpPr>
      </xdr:nvSpPr>
      <xdr:spPr bwMode="auto">
        <a:xfrm>
          <a:off x="8724900" y="3257550"/>
          <a:ext cx="0" cy="323850"/>
        </a:xfrm>
        <a:prstGeom prst="line">
          <a:avLst/>
        </a:prstGeom>
        <a:noFill/>
        <a:ln w="9525">
          <a:solidFill>
            <a:srgbClr val="000000"/>
          </a:solidFill>
          <a:round/>
          <a:headEn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ive/(04)%20Project%20Reports/Annual%20Reports/2016%20Annual%20Report/Final%20Outputs/SSCA_2016_National_Report_tables_and_cha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amp; Charts"/>
      <sheetName val="Tables 1a 1b 1c combined"/>
      <sheetName val="Tables 1a 1b 1c extra detail"/>
      <sheetName val="Table 2"/>
      <sheetName val="Table 3"/>
      <sheetName val="Table 4 (2015)"/>
      <sheetName val="Table 4 (2014)"/>
      <sheetName val="Table 5"/>
      <sheetName val="Table 6 (2015)"/>
      <sheetName val="Table 6 (2014)"/>
      <sheetName val="Chart 1a"/>
      <sheetName val="Chart 1a DATA"/>
      <sheetName val="Chart 1a (final diagnosis)"/>
      <sheetName val="Chart 1a DATA (final diagnosis)"/>
      <sheetName val="Chart 1b"/>
      <sheetName val="Chart 1b DATA"/>
      <sheetName val="Chart 1b (final diag)"/>
      <sheetName val="Chart 1b DATA (final diag)"/>
      <sheetName val="Chart 1c"/>
      <sheetName val="Chart 1c DATA"/>
      <sheetName val="Chart 1c (final diag)"/>
      <sheetName val="Chart 1c DATA (final diag)"/>
      <sheetName val="Chart 2a"/>
      <sheetName val="Chart 2a DATA"/>
      <sheetName val="Chart 2b"/>
      <sheetName val="Chart 2b DATA"/>
      <sheetName val="Chart 2c"/>
      <sheetName val="Chart 2c DATA"/>
      <sheetName val="Chart 2d"/>
      <sheetName val="Chart 2d DATA"/>
      <sheetName val="Chart 3 (2015)"/>
      <sheetName val="Chart 3 (2015) DATA"/>
      <sheetName val="Chart 3 (2014)"/>
      <sheetName val="Chart 3 (2014) DATA"/>
      <sheetName val="Chart 4 (2015)"/>
      <sheetName val="Chart 4 (2015) DATA"/>
      <sheetName val="Chart 4 (2014)"/>
      <sheetName val="Chart 4 (2014) DATA"/>
      <sheetName val="Chart 5 (2015)"/>
      <sheetName val="Chart 5 (2015) DATA"/>
      <sheetName val="Chart 5 (2014)"/>
      <sheetName val="Chart 5 (2014) DATA"/>
      <sheetName val="Chart 6"/>
      <sheetName val="Chart 6 DATA"/>
      <sheetName val="Chart 7 (2015)"/>
      <sheetName val="Chart 7 (2015) DATA"/>
      <sheetName val="Chart 7 (2014)"/>
      <sheetName val="Chart 7 (2014) DATA"/>
      <sheetName val="Chart 8"/>
      <sheetName val="Chart 9"/>
      <sheetName val="Chart 9 DATA"/>
      <sheetName val="Chart 10 (2015)"/>
      <sheetName val="Chart 10 (2014)"/>
      <sheetName val="Chart 11"/>
      <sheetName val="Chart 12"/>
      <sheetName val="Chart 13 (2015)"/>
      <sheetName val="Chart 13 (2015) DATA"/>
      <sheetName val="Chart 13 (2014)(revised)"/>
      <sheetName val="Chart 13 (2014) DATA (revised)"/>
      <sheetName val="Chart 14a (2015)"/>
      <sheetName val="Chart 14a (2015) DATA"/>
      <sheetName val="Chart 14a (2014)"/>
      <sheetName val="Chart 14a (2014) DATA"/>
      <sheetName val="Chart 14b"/>
      <sheetName val="Chart 14b DATA"/>
      <sheetName val="Chart 15 (2015)"/>
      <sheetName val="Chart 15 (2014)"/>
      <sheetName val="Chart 16a"/>
      <sheetName val="Chart 16b"/>
      <sheetName val="Chart 17a"/>
      <sheetName val="Chart 17a DATA"/>
      <sheetName val="Chart 17b"/>
      <sheetName val="Chart 17b DATA"/>
      <sheetName val="Chart 17c"/>
      <sheetName val="Chart 17c DATA"/>
      <sheetName val="Chart 17d"/>
      <sheetName val="Chart 17d DATA"/>
      <sheetName val="Chart 17e"/>
      <sheetName val="Chart 17e DATA"/>
      <sheetName val="Poisson sub 1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3">
          <cell r="V3" t="str">
            <v>NHSSCOTLAND</v>
          </cell>
          <cell r="W3" t="str">
            <v>Scotland</v>
          </cell>
          <cell r="X3" t="str">
            <v>Scotland</v>
          </cell>
        </row>
        <row r="4">
          <cell r="V4" t="str">
            <v>Aberdeen Royal Infirmary</v>
          </cell>
          <cell r="W4" t="str">
            <v>ARI</v>
          </cell>
          <cell r="X4" t="str">
            <v>ARI</v>
          </cell>
        </row>
        <row r="5">
          <cell r="V5" t="str">
            <v>Ayr Hospital</v>
          </cell>
          <cell r="W5" t="str">
            <v>Ayr</v>
          </cell>
          <cell r="X5" t="str">
            <v>Ayr</v>
          </cell>
        </row>
        <row r="6">
          <cell r="V6" t="str">
            <v>Balfour Hospital</v>
          </cell>
          <cell r="W6" t="str">
            <v>Balfour</v>
          </cell>
          <cell r="X6" t="str">
            <v>Balfour</v>
          </cell>
        </row>
        <row r="7">
          <cell r="V7" t="str">
            <v>Belford Hospital</v>
          </cell>
          <cell r="W7" t="str">
            <v>Belford*</v>
          </cell>
          <cell r="X7" t="str">
            <v>Belford</v>
          </cell>
        </row>
        <row r="8">
          <cell r="V8" t="str">
            <v>Borders General Hospital</v>
          </cell>
          <cell r="W8" t="str">
            <v>Borders</v>
          </cell>
          <cell r="X8" t="str">
            <v>Borders</v>
          </cell>
        </row>
        <row r="9">
          <cell r="V9" t="str">
            <v>Caithness General Hospital</v>
          </cell>
          <cell r="W9" t="str">
            <v>Caithness*</v>
          </cell>
          <cell r="X9" t="str">
            <v>Caithness</v>
          </cell>
        </row>
        <row r="10">
          <cell r="V10" t="str">
            <v>Crosshouse Hospital</v>
          </cell>
          <cell r="W10" t="str">
            <v>Crosshouse</v>
          </cell>
          <cell r="X10" t="str">
            <v>Crosshouse</v>
          </cell>
        </row>
        <row r="11">
          <cell r="V11" t="str">
            <v>Dr Gray's Hospital</v>
          </cell>
          <cell r="W11" t="str">
            <v>Dr Grays</v>
          </cell>
          <cell r="X11" t="str">
            <v>Dr Grays</v>
          </cell>
        </row>
        <row r="12">
          <cell r="V12" t="str">
            <v>Dumfries &amp; Galloway Royal Infirmary</v>
          </cell>
          <cell r="W12" t="str">
            <v>DGRI</v>
          </cell>
          <cell r="X12" t="str">
            <v>DGRI</v>
          </cell>
        </row>
        <row r="13">
          <cell r="V13" t="str">
            <v>Forth Valley Royal Hospital</v>
          </cell>
          <cell r="W13" t="str">
            <v>FVRH</v>
          </cell>
          <cell r="X13" t="str">
            <v>FVRH</v>
          </cell>
        </row>
        <row r="14">
          <cell r="V14" t="str">
            <v>Galloway Community Hospital</v>
          </cell>
          <cell r="W14" t="str">
            <v>GCH*</v>
          </cell>
          <cell r="X14" t="str">
            <v>GCH</v>
          </cell>
        </row>
        <row r="15">
          <cell r="V15" t="str">
            <v>Gilbert Bain Hospital</v>
          </cell>
          <cell r="W15" t="str">
            <v>Gilbert Bain*</v>
          </cell>
          <cell r="X15" t="str">
            <v>Gilbert Bain</v>
          </cell>
        </row>
        <row r="16">
          <cell r="V16" t="str">
            <v>Glasgow Royal Infirmary</v>
          </cell>
          <cell r="W16" t="str">
            <v>GRI</v>
          </cell>
          <cell r="X16" t="str">
            <v>GRI</v>
          </cell>
        </row>
        <row r="17">
          <cell r="V17" t="str">
            <v>Hairmyres Hospital</v>
          </cell>
          <cell r="W17" t="str">
            <v>Hairmyres</v>
          </cell>
          <cell r="X17" t="str">
            <v>Hairmyres</v>
          </cell>
        </row>
        <row r="18">
          <cell r="V18" t="str">
            <v>Inverclyde Royal Hospital</v>
          </cell>
          <cell r="W18" t="str">
            <v>IRH</v>
          </cell>
          <cell r="X18" t="str">
            <v>IRH</v>
          </cell>
        </row>
        <row r="19">
          <cell r="V19" t="str">
            <v>Lorn &amp; Islands Hospital</v>
          </cell>
          <cell r="W19" t="str">
            <v>L&amp;I</v>
          </cell>
          <cell r="X19" t="str">
            <v>L&amp;I</v>
          </cell>
        </row>
        <row r="20">
          <cell r="V20" t="str">
            <v>Monklands Hospital</v>
          </cell>
          <cell r="W20" t="str">
            <v>Monklands</v>
          </cell>
          <cell r="X20" t="str">
            <v>Monklands</v>
          </cell>
        </row>
        <row r="21">
          <cell r="V21" t="str">
            <v>Ninewells Hospital</v>
          </cell>
          <cell r="W21" t="str">
            <v>Ninewells</v>
          </cell>
          <cell r="X21" t="str">
            <v>Ninewells</v>
          </cell>
        </row>
        <row r="22">
          <cell r="V22" t="str">
            <v>Perth Royal Infirmary</v>
          </cell>
          <cell r="W22" t="str">
            <v>PRI</v>
          </cell>
          <cell r="X22" t="str">
            <v>PRI</v>
          </cell>
        </row>
        <row r="23">
          <cell r="V23" t="str">
            <v>Queen Elizabeth University Hospital - Glasgow</v>
          </cell>
          <cell r="W23" t="str">
            <v>QEUH</v>
          </cell>
          <cell r="X23" t="str">
            <v>QEUH</v>
          </cell>
        </row>
        <row r="24">
          <cell r="V24" t="str">
            <v>Raigmore Hospital</v>
          </cell>
          <cell r="W24" t="str">
            <v>Raigmore</v>
          </cell>
          <cell r="X24" t="str">
            <v>Raigmore</v>
          </cell>
        </row>
        <row r="25">
          <cell r="V25" t="str">
            <v>Royal Alexandra Hospital</v>
          </cell>
          <cell r="W25" t="str">
            <v>RAH</v>
          </cell>
          <cell r="X25" t="str">
            <v>RAH</v>
          </cell>
        </row>
        <row r="26">
          <cell r="V26" t="str">
            <v>Royal Infirmary of Edinburgh</v>
          </cell>
          <cell r="W26" t="str">
            <v>RIE</v>
          </cell>
          <cell r="X26" t="str">
            <v>RIE</v>
          </cell>
        </row>
        <row r="27">
          <cell r="V27" t="str">
            <v>St John's Hospital</v>
          </cell>
          <cell r="W27" t="str">
            <v>SJH</v>
          </cell>
          <cell r="X27" t="str">
            <v>SJH</v>
          </cell>
        </row>
        <row r="28">
          <cell r="V28" t="str">
            <v>Uist &amp; Barra Hospital</v>
          </cell>
          <cell r="W28" t="str">
            <v>Uist &amp; Barra</v>
          </cell>
          <cell r="X28" t="str">
            <v>Uist &amp; Barra</v>
          </cell>
        </row>
        <row r="29">
          <cell r="V29" t="str">
            <v>Victoria Hospital Kirkcaldy</v>
          </cell>
          <cell r="W29" t="str">
            <v>VHK</v>
          </cell>
          <cell r="X29" t="str">
            <v>VHK</v>
          </cell>
        </row>
        <row r="30">
          <cell r="V30" t="str">
            <v>Western General Hospital</v>
          </cell>
          <cell r="W30" t="str">
            <v>WGH</v>
          </cell>
          <cell r="X30" t="str">
            <v>WGH</v>
          </cell>
        </row>
        <row r="31">
          <cell r="V31" t="str">
            <v>Western Isles Hospital</v>
          </cell>
          <cell r="W31" t="str">
            <v>Western Isles</v>
          </cell>
          <cell r="X31" t="str">
            <v>Western Isles</v>
          </cell>
        </row>
        <row r="32">
          <cell r="V32" t="str">
            <v>Wishaw General Hospital</v>
          </cell>
          <cell r="W32" t="str">
            <v>Wishaw</v>
          </cell>
          <cell r="X32" t="str">
            <v>Wishaw</v>
          </cell>
        </row>
        <row r="33">
          <cell r="V33" t="str">
            <v>Queen Margaret Hospital</v>
          </cell>
          <cell r="W33" t="str">
            <v>QMH</v>
          </cell>
          <cell r="X33" t="str">
            <v>QMH</v>
          </cell>
        </row>
        <row r="34">
          <cell r="V34" t="str">
            <v>Stracathro Hospital</v>
          </cell>
          <cell r="W34" t="str">
            <v>Stracathro</v>
          </cell>
          <cell r="X34" t="str">
            <v>Stracathro</v>
          </cell>
        </row>
        <row r="35">
          <cell r="V35" t="str">
            <v>Western Infirmary/Gartnavel General</v>
          </cell>
          <cell r="W35" t="str">
            <v>WIG</v>
          </cell>
          <cell r="X35" t="str">
            <v>WIG</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trokeaudit.scot.nhs.uk/Reports/Reports.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rscotland.gov.uk/files/statistics/population-estimates/time-series/mid-18/mid-year-pop-est-18-time-series-3.xls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showGridLines="0" tabSelected="1" workbookViewId="0">
      <selection sqref="A1:C1"/>
    </sheetView>
  </sheetViews>
  <sheetFormatPr defaultColWidth="9.1796875" defaultRowHeight="12.5" x14ac:dyDescent="0.25"/>
  <cols>
    <col min="1" max="1" width="2.7265625" style="80" customWidth="1"/>
    <col min="2" max="2" width="13.7265625" style="80" customWidth="1"/>
    <col min="3" max="3" width="109.26953125" style="80" customWidth="1"/>
    <col min="4" max="4" width="11.7265625" style="80" hidden="1" customWidth="1"/>
    <col min="5" max="16384" width="9.1796875" style="80"/>
  </cols>
  <sheetData>
    <row r="1" spans="1:10" ht="30" customHeight="1" x14ac:dyDescent="0.25">
      <c r="A1" s="105" t="s">
        <v>101</v>
      </c>
      <c r="B1" s="105"/>
      <c r="C1" s="105"/>
    </row>
    <row r="2" spans="1:10" ht="25" customHeight="1" x14ac:dyDescent="0.25">
      <c r="A2" s="106" t="s">
        <v>74</v>
      </c>
      <c r="B2" s="106"/>
      <c r="C2" s="106"/>
    </row>
    <row r="3" spans="1:10" ht="25" customHeight="1" x14ac:dyDescent="0.25">
      <c r="A3" s="79"/>
      <c r="B3" s="60" t="s">
        <v>87</v>
      </c>
      <c r="C3" s="59"/>
    </row>
    <row r="4" spans="1:10" ht="30" customHeight="1" x14ac:dyDescent="0.25">
      <c r="A4" s="55"/>
      <c r="B4" s="107" t="s">
        <v>89</v>
      </c>
      <c r="C4" s="108"/>
      <c r="D4" s="81" t="s">
        <v>50</v>
      </c>
    </row>
    <row r="5" spans="1:10" ht="52" x14ac:dyDescent="0.25">
      <c r="A5" s="55"/>
      <c r="B5" s="82" t="s">
        <v>88</v>
      </c>
      <c r="C5" s="83" t="s">
        <v>49</v>
      </c>
      <c r="D5" s="81" t="s">
        <v>50</v>
      </c>
    </row>
    <row r="6" spans="1:10" ht="30" customHeight="1" x14ac:dyDescent="0.25">
      <c r="B6" s="78" t="s">
        <v>82</v>
      </c>
      <c r="C6" s="74" t="s">
        <v>104</v>
      </c>
      <c r="D6" s="75"/>
      <c r="E6" s="41"/>
    </row>
    <row r="7" spans="1:10" ht="30" customHeight="1" x14ac:dyDescent="0.25">
      <c r="B7" s="78" t="s">
        <v>83</v>
      </c>
      <c r="C7" s="74" t="s">
        <v>102</v>
      </c>
      <c r="D7" s="75"/>
      <c r="E7" s="41"/>
      <c r="F7" s="77"/>
      <c r="G7" s="77"/>
      <c r="H7" s="77"/>
      <c r="I7" s="77"/>
      <c r="J7" s="77"/>
    </row>
    <row r="8" spans="1:10" ht="30" customHeight="1" x14ac:dyDescent="0.25">
      <c r="B8" s="78" t="s">
        <v>84</v>
      </c>
      <c r="C8" s="74" t="s">
        <v>103</v>
      </c>
      <c r="D8" s="75"/>
      <c r="E8" s="41"/>
    </row>
    <row r="9" spans="1:10" x14ac:dyDescent="0.25">
      <c r="B9" s="56"/>
      <c r="D9" s="84"/>
      <c r="E9" s="84"/>
    </row>
    <row r="10" spans="1:10" x14ac:dyDescent="0.25">
      <c r="B10" s="28"/>
    </row>
  </sheetData>
  <sheetProtection algorithmName="SHA-512" hashValue="bycRJLlirra87j+R8IYKNJsESZxztUTwYbxIYkYoy09k5FKOi0PzhFbSDU6SpoDcb0qNn+xIJGIrEDAN1lzY9A==" saltValue="VXkmJV389+3+L4pQjepsLA==" spinCount="100000" sheet="1" objects="1" scenarios="1"/>
  <mergeCells count="3">
    <mergeCell ref="A1:C1"/>
    <mergeCell ref="A2:C2"/>
    <mergeCell ref="B4:C4"/>
  </mergeCells>
  <hyperlinks>
    <hyperlink ref="A2:C2" r:id="rId1" display="click here for the SSCA web site where a PDF copy of the Scottish Stroke Improvement Plan may be viewed and/or downloaded"/>
    <hyperlink ref="B6" location="'Table 7.1'!A1" display="Table 7.1"/>
    <hyperlink ref="B7" location="'Chart 7.1'!A1" display="Chart 7.1"/>
    <hyperlink ref="B8" location="'Chart 7.2 (referral)'!A1" display="Chart 7.2 (referral)"/>
  </hyperlinks>
  <pageMargins left="0.74803149606299213" right="0.74803149606299213" top="0.39370078740157483" bottom="0.74803149606299213" header="0.15748031496062992" footer="0.19685039370078741"/>
  <pageSetup paperSize="9" scale="68" orientation="portrait" r:id="rId2"/>
  <headerFooter alignWithMargins="0">
    <oddFooter>&amp;L&amp;8Scottish Stroke Improvement Programme 2019 Report&amp;R&amp;8© NHS National Services Scotland/Crown Copyright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2"/>
  <sheetViews>
    <sheetView workbookViewId="0"/>
  </sheetViews>
  <sheetFormatPr defaultColWidth="9.1796875" defaultRowHeight="12.5" x14ac:dyDescent="0.25"/>
  <cols>
    <col min="1" max="1" width="1.7265625" style="80" customWidth="1"/>
    <col min="2" max="2" width="26.453125" style="80" customWidth="1"/>
    <col min="3" max="3" width="41.54296875" style="80" customWidth="1"/>
    <col min="4" max="7" width="10.7265625" style="80" customWidth="1"/>
    <col min="8" max="8" width="54.26953125" style="80" customWidth="1"/>
    <col min="9" max="10" width="10.7265625" style="80" customWidth="1"/>
    <col min="11" max="16384" width="9.1796875" style="80"/>
  </cols>
  <sheetData>
    <row r="1" spans="2:9" ht="12.75" customHeight="1" x14ac:dyDescent="0.25">
      <c r="B1" s="109" t="s">
        <v>105</v>
      </c>
      <c r="C1" s="109"/>
      <c r="D1" s="109"/>
    </row>
    <row r="2" spans="2:9" x14ac:dyDescent="0.25">
      <c r="B2" s="109"/>
      <c r="C2" s="109"/>
      <c r="D2" s="109"/>
    </row>
    <row r="3" spans="2:9" ht="13" x14ac:dyDescent="0.25">
      <c r="B3" s="91"/>
      <c r="C3" s="91"/>
      <c r="D3" s="91"/>
      <c r="E3" s="91"/>
      <c r="F3" s="91"/>
      <c r="G3" s="91"/>
      <c r="H3" s="91"/>
    </row>
    <row r="4" spans="2:9" x14ac:dyDescent="0.25">
      <c r="B4" s="85" t="s">
        <v>17</v>
      </c>
      <c r="C4" s="76"/>
      <c r="D4" s="76"/>
    </row>
    <row r="5" spans="2:9" ht="40" customHeight="1" x14ac:dyDescent="0.25">
      <c r="B5" s="44" t="s">
        <v>35</v>
      </c>
      <c r="C5" s="47" t="s">
        <v>57</v>
      </c>
      <c r="D5" s="50" t="s">
        <v>40</v>
      </c>
      <c r="E5" s="50" t="s">
        <v>59</v>
      </c>
      <c r="F5" s="50" t="s">
        <v>62</v>
      </c>
      <c r="G5" s="50" t="s">
        <v>60</v>
      </c>
      <c r="H5" s="51" t="s">
        <v>61</v>
      </c>
      <c r="I5" s="52"/>
    </row>
    <row r="6" spans="2:9" ht="25.5" customHeight="1" x14ac:dyDescent="0.25">
      <c r="B6" s="48" t="s">
        <v>10</v>
      </c>
      <c r="C6" s="48" t="s">
        <v>19</v>
      </c>
      <c r="D6" s="25">
        <v>52</v>
      </c>
      <c r="E6" s="25">
        <v>52</v>
      </c>
      <c r="F6" s="53">
        <f>E6/D39*100000</f>
        <v>14.06659994048746</v>
      </c>
      <c r="G6" s="25">
        <f>D6-E6</f>
        <v>0</v>
      </c>
      <c r="H6" s="25"/>
    </row>
    <row r="7" spans="2:9" ht="25.5" customHeight="1" x14ac:dyDescent="0.25">
      <c r="B7" s="48" t="s">
        <v>8</v>
      </c>
      <c r="C7" s="48" t="s">
        <v>21</v>
      </c>
      <c r="D7" s="25">
        <v>21</v>
      </c>
      <c r="E7" s="25">
        <v>21</v>
      </c>
      <c r="F7" s="53">
        <f>E7/D41*100000</f>
        <v>14.11385173734794</v>
      </c>
      <c r="G7" s="25">
        <f t="shared" ref="G7:G15" si="0">D7-E7</f>
        <v>0</v>
      </c>
      <c r="H7" s="25"/>
    </row>
    <row r="8" spans="2:9" ht="25.5" customHeight="1" x14ac:dyDescent="0.25">
      <c r="B8" s="48" t="s">
        <v>7</v>
      </c>
      <c r="C8" s="48" t="s">
        <v>52</v>
      </c>
      <c r="D8" s="25">
        <v>1</v>
      </c>
      <c r="E8" s="25">
        <v>0</v>
      </c>
      <c r="F8" s="53"/>
      <c r="G8" s="25">
        <f t="shared" si="0"/>
        <v>1</v>
      </c>
      <c r="H8" s="25" t="s">
        <v>15</v>
      </c>
    </row>
    <row r="9" spans="2:9" ht="25.5" customHeight="1" x14ac:dyDescent="0.25">
      <c r="B9" s="48" t="s">
        <v>12</v>
      </c>
      <c r="C9" s="48" t="s">
        <v>23</v>
      </c>
      <c r="D9" s="25">
        <v>18</v>
      </c>
      <c r="E9" s="25">
        <v>18</v>
      </c>
      <c r="F9" s="53">
        <f t="shared" ref="F9:F14" si="1">E9/D43*100000</f>
        <v>5.8810076126376325</v>
      </c>
      <c r="G9" s="25">
        <f t="shared" si="0"/>
        <v>0</v>
      </c>
      <c r="H9" s="25"/>
    </row>
    <row r="10" spans="2:9" ht="25.5" customHeight="1" x14ac:dyDescent="0.25">
      <c r="B10" s="48" t="s">
        <v>11</v>
      </c>
      <c r="C10" s="48" t="s">
        <v>24</v>
      </c>
      <c r="D10" s="25">
        <v>23</v>
      </c>
      <c r="E10" s="25">
        <v>19</v>
      </c>
      <c r="F10" s="53">
        <f t="shared" si="1"/>
        <v>3.2503635274997862</v>
      </c>
      <c r="G10" s="25">
        <f t="shared" si="0"/>
        <v>4</v>
      </c>
      <c r="H10" s="25" t="s">
        <v>108</v>
      </c>
    </row>
    <row r="11" spans="2:9" ht="25.5" customHeight="1" x14ac:dyDescent="0.25">
      <c r="B11" s="48" t="s">
        <v>15</v>
      </c>
      <c r="C11" s="48" t="s">
        <v>95</v>
      </c>
      <c r="D11" s="25">
        <v>112</v>
      </c>
      <c r="E11" s="25">
        <v>92</v>
      </c>
      <c r="F11" s="53">
        <f t="shared" si="1"/>
        <v>7.8299205092852642</v>
      </c>
      <c r="G11" s="25">
        <f t="shared" si="0"/>
        <v>20</v>
      </c>
      <c r="H11" s="25" t="s">
        <v>109</v>
      </c>
    </row>
    <row r="12" spans="2:9" ht="25.5" customHeight="1" x14ac:dyDescent="0.25">
      <c r="B12" s="48" t="s">
        <v>13</v>
      </c>
      <c r="C12" s="48" t="s">
        <v>25</v>
      </c>
      <c r="D12" s="25">
        <v>30</v>
      </c>
      <c r="E12" s="25">
        <v>27</v>
      </c>
      <c r="F12" s="53">
        <f t="shared" si="1"/>
        <v>8.3903045369794906</v>
      </c>
      <c r="G12" s="25">
        <f t="shared" si="0"/>
        <v>3</v>
      </c>
      <c r="H12" s="25" t="s">
        <v>110</v>
      </c>
    </row>
    <row r="13" spans="2:9" ht="25.5" customHeight="1" x14ac:dyDescent="0.25">
      <c r="B13" s="48" t="s">
        <v>6</v>
      </c>
      <c r="C13" s="48" t="s">
        <v>27</v>
      </c>
      <c r="D13" s="25">
        <v>48</v>
      </c>
      <c r="E13" s="25">
        <v>47</v>
      </c>
      <c r="F13" s="53">
        <f t="shared" si="1"/>
        <v>7.1298543689320395</v>
      </c>
      <c r="G13" s="25">
        <f t="shared" si="0"/>
        <v>1</v>
      </c>
      <c r="H13" s="25" t="s">
        <v>107</v>
      </c>
    </row>
    <row r="14" spans="2:9" ht="25.5" customHeight="1" x14ac:dyDescent="0.25">
      <c r="B14" s="48" t="s">
        <v>14</v>
      </c>
      <c r="C14" s="48" t="s">
        <v>29</v>
      </c>
      <c r="D14" s="25">
        <v>50</v>
      </c>
      <c r="E14" s="25">
        <v>35</v>
      </c>
      <c r="F14" s="53">
        <f t="shared" si="1"/>
        <v>3.8985486260400775</v>
      </c>
      <c r="G14" s="25">
        <f t="shared" si="0"/>
        <v>15</v>
      </c>
      <c r="H14" s="25" t="s">
        <v>111</v>
      </c>
    </row>
    <row r="15" spans="2:9" ht="25.5" customHeight="1" x14ac:dyDescent="0.25">
      <c r="B15" s="48" t="s">
        <v>9</v>
      </c>
      <c r="C15" s="48" t="s">
        <v>31</v>
      </c>
      <c r="D15" s="25">
        <v>26</v>
      </c>
      <c r="E15" s="25">
        <v>15</v>
      </c>
      <c r="F15" s="53">
        <f>E15/D51*100000</f>
        <v>3.6050759469332823</v>
      </c>
      <c r="G15" s="25">
        <f t="shared" si="0"/>
        <v>11</v>
      </c>
      <c r="H15" s="25" t="s">
        <v>112</v>
      </c>
    </row>
    <row r="16" spans="2:9" ht="25.5" customHeight="1" x14ac:dyDescent="0.25">
      <c r="B16" s="49" t="s">
        <v>33</v>
      </c>
      <c r="C16" s="49" t="s">
        <v>33</v>
      </c>
      <c r="D16" s="46">
        <f>SUM(D6:D15)</f>
        <v>381</v>
      </c>
      <c r="E16" s="46">
        <f>SUM(E6:E15)</f>
        <v>326</v>
      </c>
      <c r="F16" s="54">
        <f>E16/E38*100000</f>
        <v>6.2085540925036469</v>
      </c>
      <c r="G16" s="46">
        <f>SUM(G6:G15)</f>
        <v>55</v>
      </c>
      <c r="H16" s="25"/>
    </row>
    <row r="17" spans="2:8" x14ac:dyDescent="0.25">
      <c r="B17" s="27"/>
      <c r="C17" s="27"/>
      <c r="D17" s="26"/>
      <c r="E17" s="26"/>
      <c r="F17" s="26"/>
      <c r="G17" s="26"/>
      <c r="H17" s="26"/>
    </row>
    <row r="18" spans="2:8" x14ac:dyDescent="0.25">
      <c r="B18" s="99" t="s">
        <v>80</v>
      </c>
      <c r="C18" s="99"/>
      <c r="D18" s="100"/>
      <c r="E18" s="100"/>
      <c r="F18" s="100"/>
      <c r="G18" s="100"/>
      <c r="H18" s="100"/>
    </row>
    <row r="19" spans="2:8" ht="14.5" x14ac:dyDescent="0.35">
      <c r="B19" s="110" t="s">
        <v>106</v>
      </c>
      <c r="C19" s="110"/>
      <c r="D19" s="111"/>
      <c r="E19" s="111"/>
      <c r="F19" s="111"/>
      <c r="G19" s="111"/>
      <c r="H19" s="77"/>
    </row>
    <row r="20" spans="2:8" ht="25" customHeight="1" x14ac:dyDescent="0.25">
      <c r="B20" s="112" t="s">
        <v>73</v>
      </c>
      <c r="C20" s="112"/>
      <c r="D20" s="112"/>
      <c r="E20" s="112"/>
      <c r="F20" s="112"/>
      <c r="G20" s="112"/>
      <c r="H20" s="112"/>
    </row>
    <row r="21" spans="2:8" ht="12.75" customHeight="1" x14ac:dyDescent="0.25">
      <c r="B21" s="113" t="s">
        <v>140</v>
      </c>
      <c r="C21" s="113"/>
      <c r="D21" s="113"/>
      <c r="E21" s="113"/>
      <c r="F21" s="113"/>
      <c r="G21" s="113"/>
      <c r="H21" s="113"/>
    </row>
    <row r="22" spans="2:8" x14ac:dyDescent="0.25">
      <c r="B22" s="113"/>
      <c r="C22" s="113"/>
      <c r="D22" s="113"/>
      <c r="E22" s="113"/>
      <c r="F22" s="113"/>
      <c r="G22" s="113"/>
      <c r="H22" s="113"/>
    </row>
    <row r="23" spans="2:8" ht="12.75" customHeight="1" x14ac:dyDescent="0.25">
      <c r="B23" s="113" t="s">
        <v>86</v>
      </c>
      <c r="C23" s="113"/>
      <c r="D23" s="113"/>
      <c r="E23" s="113"/>
      <c r="F23" s="113"/>
      <c r="G23" s="113"/>
      <c r="H23" s="113"/>
    </row>
    <row r="24" spans="2:8" x14ac:dyDescent="0.25">
      <c r="B24" s="113"/>
      <c r="C24" s="113"/>
      <c r="D24" s="113"/>
      <c r="E24" s="113"/>
      <c r="F24" s="113"/>
      <c r="G24" s="113"/>
      <c r="H24" s="113"/>
    </row>
    <row r="30" spans="2:8" x14ac:dyDescent="0.25">
      <c r="B30" s="80" t="s">
        <v>113</v>
      </c>
    </row>
    <row r="31" spans="2:8" x14ac:dyDescent="0.25">
      <c r="B31" s="97"/>
    </row>
    <row r="32" spans="2:8" x14ac:dyDescent="0.25">
      <c r="B32" s="97"/>
    </row>
    <row r="33" spans="2:6" x14ac:dyDescent="0.25">
      <c r="B33" s="97" t="s">
        <v>114</v>
      </c>
    </row>
    <row r="36" spans="2:6" x14ac:dyDescent="0.25">
      <c r="B36" s="80" t="s">
        <v>115</v>
      </c>
      <c r="C36" s="80" t="s">
        <v>116</v>
      </c>
      <c r="D36" s="80" t="s">
        <v>117</v>
      </c>
    </row>
    <row r="38" spans="2:6" x14ac:dyDescent="0.25">
      <c r="B38" s="80" t="s">
        <v>118</v>
      </c>
      <c r="C38" s="80" t="s">
        <v>33</v>
      </c>
      <c r="D38" s="80">
        <v>5438100</v>
      </c>
      <c r="E38" s="80">
        <f>D39+D41+D42+D43+D44+D45+D46+D47+D48+D51</f>
        <v>5250820</v>
      </c>
      <c r="F38" s="80" t="s">
        <v>141</v>
      </c>
    </row>
    <row r="39" spans="2:6" x14ac:dyDescent="0.25">
      <c r="B39" s="80" t="s">
        <v>119</v>
      </c>
      <c r="C39" s="80" t="s">
        <v>120</v>
      </c>
      <c r="D39" s="80">
        <v>369670</v>
      </c>
    </row>
    <row r="40" spans="2:6" x14ac:dyDescent="0.25">
      <c r="B40" s="80" t="s">
        <v>121</v>
      </c>
      <c r="C40" s="80" t="s">
        <v>122</v>
      </c>
      <c r="D40" s="80">
        <v>115270</v>
      </c>
    </row>
    <row r="41" spans="2:6" x14ac:dyDescent="0.25">
      <c r="B41" s="80" t="s">
        <v>123</v>
      </c>
      <c r="C41" s="80" t="s">
        <v>124</v>
      </c>
      <c r="D41" s="80">
        <v>148790</v>
      </c>
    </row>
    <row r="42" spans="2:6" x14ac:dyDescent="0.25">
      <c r="B42" s="80" t="s">
        <v>125</v>
      </c>
      <c r="C42" s="80" t="s">
        <v>7</v>
      </c>
      <c r="D42" s="80">
        <v>371910</v>
      </c>
    </row>
    <row r="43" spans="2:6" x14ac:dyDescent="0.25">
      <c r="B43" s="80" t="s">
        <v>126</v>
      </c>
      <c r="C43" s="80" t="s">
        <v>12</v>
      </c>
      <c r="D43" s="80">
        <v>306070</v>
      </c>
    </row>
    <row r="44" spans="2:6" x14ac:dyDescent="0.25">
      <c r="B44" s="80" t="s">
        <v>127</v>
      </c>
      <c r="C44" s="80" t="s">
        <v>11</v>
      </c>
      <c r="D44" s="80">
        <v>584550</v>
      </c>
    </row>
    <row r="45" spans="2:6" x14ac:dyDescent="0.25">
      <c r="B45" s="80" t="s">
        <v>128</v>
      </c>
      <c r="C45" s="80" t="s">
        <v>129</v>
      </c>
      <c r="D45" s="80">
        <v>1174980</v>
      </c>
    </row>
    <row r="46" spans="2:6" x14ac:dyDescent="0.25">
      <c r="B46" s="80" t="s">
        <v>130</v>
      </c>
      <c r="C46" s="80" t="s">
        <v>13</v>
      </c>
      <c r="D46" s="80">
        <v>321800</v>
      </c>
    </row>
    <row r="47" spans="2:6" x14ac:dyDescent="0.25">
      <c r="B47" s="80" t="s">
        <v>131</v>
      </c>
      <c r="C47" s="80" t="s">
        <v>6</v>
      </c>
      <c r="D47" s="80">
        <v>659200</v>
      </c>
    </row>
    <row r="48" spans="2:6" x14ac:dyDescent="0.25">
      <c r="B48" s="80" t="s">
        <v>132</v>
      </c>
      <c r="C48" s="80" t="s">
        <v>14</v>
      </c>
      <c r="D48" s="80">
        <v>897770</v>
      </c>
    </row>
    <row r="49" spans="2:4" x14ac:dyDescent="0.25">
      <c r="B49" s="80" t="s">
        <v>133</v>
      </c>
      <c r="C49" s="80" t="s">
        <v>134</v>
      </c>
      <c r="D49" s="80">
        <v>22190</v>
      </c>
    </row>
    <row r="50" spans="2:4" x14ac:dyDescent="0.25">
      <c r="B50" s="80" t="s">
        <v>135</v>
      </c>
      <c r="C50" s="80" t="s">
        <v>136</v>
      </c>
      <c r="D50" s="80">
        <v>22990</v>
      </c>
    </row>
    <row r="51" spans="2:4" x14ac:dyDescent="0.25">
      <c r="B51" s="80" t="s">
        <v>137</v>
      </c>
      <c r="C51" s="80" t="s">
        <v>9</v>
      </c>
      <c r="D51" s="80">
        <v>416080</v>
      </c>
    </row>
    <row r="52" spans="2:4" x14ac:dyDescent="0.25">
      <c r="B52" s="80" t="s">
        <v>138</v>
      </c>
      <c r="C52" s="80" t="s">
        <v>139</v>
      </c>
      <c r="D52" s="80">
        <v>26830</v>
      </c>
    </row>
  </sheetData>
  <sheetProtection algorithmName="SHA-512" hashValue="Ntm66AnuIaArJyortINVQ+Avdkct3gIvgEAtf2z+kPr9UIrwObaA4DBiCGUaEgcs1mGOuNwOvh+pDkSDl3F9iw==" saltValue="QI0uAvUkp8xfyQGhEKEMnQ==" spinCount="100000" sheet="1" objects="1" scenarios="1"/>
  <mergeCells count="5">
    <mergeCell ref="B1:D2"/>
    <mergeCell ref="B19:G19"/>
    <mergeCell ref="B20:H20"/>
    <mergeCell ref="B21:H22"/>
    <mergeCell ref="B23:H24"/>
  </mergeCells>
  <hyperlinks>
    <hyperlink ref="B4" location="'Section 7 List of Tables Charts'!A1" display="return to List of Tables &amp; Charts"/>
    <hyperlink ref="B33" r:id="rId1"/>
  </hyperlinks>
  <pageMargins left="0.74803149606299213" right="0.74803149606299213" top="0.98425196850393704" bottom="0.98425196850393704" header="0.51181102362204722" footer="0.51181102362204722"/>
  <pageSetup paperSize="9" scale="55" orientation="landscape" r:id="rId2"/>
  <headerFooter alignWithMargins="0">
    <oddFooter>&amp;L&amp;8Scottish Stroke Improvement Programme 2019 Report&amp;R&amp;8© NHS National Services Scotland/Crown Copyright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9"/>
  <sheetViews>
    <sheetView showGridLines="0" workbookViewId="0"/>
  </sheetViews>
  <sheetFormatPr defaultColWidth="9.1796875" defaultRowHeight="12.5" x14ac:dyDescent="0.25"/>
  <cols>
    <col min="1" max="1" width="1.7265625" style="80" customWidth="1"/>
    <col min="2" max="2" width="12.7265625" style="80" customWidth="1"/>
    <col min="3" max="3" width="1.7265625" style="80" customWidth="1"/>
    <col min="4" max="4" width="50.7265625" style="80" customWidth="1"/>
    <col min="5" max="6" width="9.7265625" style="73" customWidth="1"/>
    <col min="7" max="7" width="9" style="73" customWidth="1"/>
    <col min="8" max="8" width="10.453125" style="80" customWidth="1"/>
    <col min="9" max="9" width="11.7265625" style="80" customWidth="1"/>
    <col min="10" max="10" width="9.1796875" style="80"/>
    <col min="11" max="11" width="11" style="80" customWidth="1"/>
    <col min="12" max="12" width="9.7265625" style="80" customWidth="1"/>
    <col min="13" max="13" width="11.54296875" style="80" customWidth="1"/>
    <col min="14" max="14" width="12.1796875" style="80" bestFit="1" customWidth="1"/>
    <col min="15" max="15" width="11.1796875" style="80" customWidth="1"/>
    <col min="16" max="17" width="9.1796875" style="80"/>
    <col min="18" max="19" width="9.26953125" style="80" bestFit="1" customWidth="1"/>
    <col min="20" max="16384" width="9.1796875" style="80"/>
  </cols>
  <sheetData>
    <row r="1" spans="2:13" ht="26.15" customHeight="1" x14ac:dyDescent="0.25">
      <c r="B1" s="109" t="s">
        <v>96</v>
      </c>
      <c r="C1" s="109"/>
      <c r="D1" s="109"/>
      <c r="E1" s="109"/>
      <c r="F1" s="109"/>
      <c r="G1" s="109"/>
      <c r="H1" s="109"/>
      <c r="I1" s="109"/>
      <c r="J1" s="109"/>
      <c r="K1" s="115" t="s">
        <v>17</v>
      </c>
    </row>
    <row r="2" spans="2:13" ht="12.75" customHeight="1" x14ac:dyDescent="0.25">
      <c r="B2" s="20"/>
      <c r="C2" s="20"/>
      <c r="D2" s="1"/>
      <c r="E2" s="1"/>
      <c r="F2" s="1"/>
      <c r="G2" s="1"/>
      <c r="H2" s="1"/>
      <c r="I2" s="1"/>
      <c r="J2" s="1"/>
      <c r="K2" s="115"/>
    </row>
    <row r="3" spans="2:13" ht="12.75" customHeight="1" x14ac:dyDescent="0.25">
      <c r="B3" s="116" t="s">
        <v>157</v>
      </c>
      <c r="C3" s="116"/>
      <c r="D3" s="116"/>
      <c r="E3" s="116"/>
      <c r="F3" s="116"/>
      <c r="G3" s="116"/>
      <c r="H3" s="116"/>
      <c r="I3" s="116"/>
      <c r="J3" s="116"/>
      <c r="K3" s="115"/>
    </row>
    <row r="4" spans="2:13" ht="12.75" customHeight="1" x14ac:dyDescent="0.25">
      <c r="B4" s="116"/>
      <c r="C4" s="116"/>
      <c r="D4" s="116"/>
      <c r="E4" s="116"/>
      <c r="F4" s="116"/>
      <c r="G4" s="116"/>
      <c r="H4" s="116"/>
      <c r="I4" s="116"/>
      <c r="J4" s="116"/>
      <c r="K4" s="115"/>
    </row>
    <row r="5" spans="2:13" ht="32.25" customHeight="1" x14ac:dyDescent="0.25">
      <c r="B5" s="117" t="s">
        <v>97</v>
      </c>
      <c r="C5" s="117"/>
      <c r="D5" s="117"/>
      <c r="E5" s="117"/>
      <c r="F5" s="117"/>
      <c r="G5" s="117"/>
      <c r="H5" s="117"/>
      <c r="I5" s="117"/>
      <c r="J5" s="117"/>
      <c r="K5" s="45"/>
      <c r="L5" s="45"/>
      <c r="M5" s="45"/>
    </row>
    <row r="6" spans="2:13" x14ac:dyDescent="0.25">
      <c r="B6" s="45"/>
      <c r="C6" s="45"/>
      <c r="D6" s="45"/>
      <c r="E6" s="45"/>
      <c r="F6" s="45"/>
      <c r="G6" s="45"/>
      <c r="H6" s="45"/>
      <c r="I6" s="45"/>
      <c r="J6" s="45"/>
      <c r="K6" s="45"/>
      <c r="L6" s="45"/>
      <c r="M6" s="45"/>
    </row>
    <row r="7" spans="2:13" ht="12.75" customHeight="1" x14ac:dyDescent="0.25"/>
    <row r="36" spans="1:19" ht="13" x14ac:dyDescent="0.3">
      <c r="B36" s="101" t="s">
        <v>81</v>
      </c>
      <c r="C36" s="101"/>
      <c r="D36" s="102"/>
      <c r="E36" s="3"/>
      <c r="F36" s="3"/>
      <c r="G36" s="3"/>
      <c r="H36" s="3"/>
      <c r="I36" s="3"/>
      <c r="J36" s="3"/>
      <c r="K36" s="3"/>
      <c r="L36" s="3"/>
      <c r="M36" s="73"/>
      <c r="N36" s="73"/>
      <c r="O36" s="4"/>
      <c r="P36" s="4"/>
      <c r="Q36" s="4"/>
      <c r="R36" s="4"/>
    </row>
    <row r="37" spans="1:19" ht="13" x14ac:dyDescent="0.3">
      <c r="B37" s="103" t="s">
        <v>153</v>
      </c>
      <c r="C37" s="101"/>
      <c r="D37" s="102"/>
      <c r="E37" s="3"/>
      <c r="F37" s="3"/>
      <c r="G37" s="3"/>
      <c r="H37" s="3"/>
      <c r="I37" s="3"/>
      <c r="J37" s="3"/>
      <c r="K37" s="3"/>
      <c r="L37" s="3"/>
      <c r="M37" s="73"/>
      <c r="N37" s="73"/>
      <c r="O37" s="4"/>
      <c r="P37" s="4"/>
      <c r="Q37" s="4"/>
      <c r="R37" s="4"/>
    </row>
    <row r="38" spans="1:19" x14ac:dyDescent="0.25">
      <c r="B38" s="118" t="s">
        <v>152</v>
      </c>
      <c r="C38" s="118"/>
      <c r="D38" s="118"/>
      <c r="E38" s="118"/>
      <c r="F38" s="118"/>
      <c r="G38" s="118"/>
      <c r="H38" s="118"/>
      <c r="I38" s="118"/>
      <c r="J38" s="118"/>
      <c r="K38" s="73"/>
      <c r="L38" s="73"/>
      <c r="M38" s="73"/>
      <c r="N38" s="73"/>
    </row>
    <row r="39" spans="1:19" x14ac:dyDescent="0.25">
      <c r="B39" s="104" t="s">
        <v>0</v>
      </c>
      <c r="C39" s="104"/>
      <c r="D39" s="77"/>
      <c r="E39" s="3"/>
      <c r="F39" s="3"/>
      <c r="G39" s="3"/>
      <c r="H39" s="3"/>
      <c r="I39" s="3"/>
      <c r="J39" s="3"/>
      <c r="K39" s="3"/>
      <c r="L39" s="3"/>
      <c r="M39" s="73"/>
      <c r="N39" s="73"/>
    </row>
    <row r="40" spans="1:19" ht="70" customHeight="1" x14ac:dyDescent="0.25">
      <c r="B40" s="114" t="s">
        <v>154</v>
      </c>
      <c r="C40" s="114"/>
      <c r="D40" s="114"/>
      <c r="E40" s="114"/>
      <c r="F40" s="114"/>
      <c r="G40" s="114"/>
      <c r="H40" s="114"/>
      <c r="I40" s="114"/>
      <c r="J40" s="114"/>
    </row>
    <row r="41" spans="1:19" ht="25.5" customHeight="1" x14ac:dyDescent="0.25">
      <c r="B41" s="130" t="s">
        <v>90</v>
      </c>
      <c r="C41" s="131"/>
      <c r="D41" s="126"/>
      <c r="E41" s="132" t="s">
        <v>16</v>
      </c>
      <c r="F41" s="133"/>
      <c r="G41" s="133"/>
      <c r="H41" s="133"/>
      <c r="I41" s="134"/>
      <c r="J41" s="135" t="s">
        <v>42</v>
      </c>
      <c r="K41" s="136"/>
      <c r="L41" s="136"/>
      <c r="M41" s="137"/>
      <c r="N41" s="128"/>
      <c r="O41" s="129"/>
      <c r="P41" s="129"/>
      <c r="Q41" s="129"/>
    </row>
    <row r="42" spans="1:19" ht="45" customHeight="1" x14ac:dyDescent="0.25">
      <c r="B42" s="38" t="s">
        <v>2</v>
      </c>
      <c r="C42" s="39"/>
      <c r="D42" s="36" t="s">
        <v>3</v>
      </c>
      <c r="E42" s="5" t="s">
        <v>77</v>
      </c>
      <c r="F42" s="19" t="s">
        <v>91</v>
      </c>
      <c r="G42" s="21" t="s">
        <v>43</v>
      </c>
      <c r="H42" s="5" t="s">
        <v>78</v>
      </c>
      <c r="I42" s="5" t="s">
        <v>92</v>
      </c>
      <c r="J42" s="5" t="s">
        <v>75</v>
      </c>
      <c r="K42" s="5" t="s">
        <v>76</v>
      </c>
      <c r="L42" s="5" t="s">
        <v>98</v>
      </c>
      <c r="M42" s="5" t="s">
        <v>93</v>
      </c>
      <c r="N42" s="70"/>
      <c r="O42" s="69"/>
      <c r="P42" s="69"/>
      <c r="Q42" s="69"/>
      <c r="R42" s="69"/>
      <c r="S42" s="71"/>
    </row>
    <row r="43" spans="1:19" ht="13" x14ac:dyDescent="0.25">
      <c r="A43" s="6"/>
      <c r="B43" s="24" t="s">
        <v>33</v>
      </c>
      <c r="C43" s="40" t="str">
        <f t="shared" ref="C43:C53" si="0">B43&amp;" (n="&amp;M43&amp;")"</f>
        <v>Scotland (n=385)</v>
      </c>
      <c r="D43" s="7" t="s">
        <v>51</v>
      </c>
      <c r="E43" s="8">
        <f t="shared" ref="E43:E53" si="1">IF(ISERR(J43/K43*100),"",J43/K43*100)</f>
        <v>55.555555555555557</v>
      </c>
      <c r="F43" s="8">
        <f t="shared" ref="F43:F53" si="2">IF(ISERR(L43/M43*100),"",L43/M43*100)</f>
        <v>52.987012987012982</v>
      </c>
      <c r="G43" s="8">
        <v>80</v>
      </c>
      <c r="H43" s="8" t="str">
        <f t="shared" ref="H43:H53" si="3">IF(AND(AND(K43&gt;0,J43&gt;0),ROUND(SUM(100*((2*J43+1.96^2)-(1.96*(SQRT(1.96^2+4*J43*(1-(J43/K43))))))/(2*(K43+1.96^2))),0)&lt;0),CONCATENATE(SUM(1*0)," - ",ROUND(SUM(100*((2*J43+1.96^2)+(1.96*(SQRT(1.96^2+4*J43*(1-(J43/K43))))))/(2*(K43+1.96^2))),0)),IF(AND(AND(K43&gt;0,J43&gt;0),ROUND(SUM(100*((2*J43+1.96^2)-(1.96*(SQRT(1.96^2+4*J43*(1-(J43/K43))))))/(2*(K43+1.96^2))),0)&gt;=0),CONCATENATE(ROUND(SUM(100*((2*J43+1.96^2)-(1.96*(SQRT(1.96^2+4*J43*(1-(J43/K43))))))/(2*(K43+1.96^2))),0)," - ",ROUND(SUM(100*((2*J43+1.96^2)+(1.96*(SQRT(1.96^2+4*J43*(1-(J43/K43))))))/(2*(K43+1.96^2))),0)),""))</f>
        <v>50 - 61</v>
      </c>
      <c r="I43" s="8" t="str">
        <f t="shared" ref="I43:I53" si="4">IF(AND(AND(M43&gt;0,L43&gt;0),ROUND(SUM(100*((2*L43+1.96^2)-(1.96*(SQRT(1.96^2+4*L43*(1-(L43/M43))))))/(2*(M43+1.96^2))),0)&lt;0),CONCATENATE(SUM(1*0)," - ",ROUND(SUM(100*((2*L43+1.96^2)+(1.96*(SQRT(1.96^2+4*L43*(1-(L43/M43))))))/(2*(M43+1.96^2))),0)),IF(AND(AND(M43&gt;0,L43&gt;0),ROUND(SUM(100*((2*L43+1.96^2)-(1.96*(SQRT(1.96^2+4*L43*(1-(L43/M43))))))/(2*(M43+1.96^2))),0)&gt;=0),CONCATENATE(ROUND(SUM(100*((2*L43+1.96^2)-(1.96*(SQRT(1.96^2+4*L43*(1-(L43/M43))))))/(2*(M43+1.96^2))),0)," - ",ROUND(SUM(100*((2*L43+1.96^2)+(1.96*(SQRT(1.96^2+4*L43*(1-(L43/M43))))))/(2*(M43+1.96^2))),0)),""))</f>
        <v>48 - 58</v>
      </c>
      <c r="J43" s="8">
        <f>SUM(J44:J53)</f>
        <v>190</v>
      </c>
      <c r="K43" s="8">
        <f t="shared" ref="K43:M43" si="5">SUM(K44:K53)</f>
        <v>342</v>
      </c>
      <c r="L43" s="8">
        <f t="shared" si="5"/>
        <v>204</v>
      </c>
      <c r="M43" s="8">
        <f t="shared" si="5"/>
        <v>385</v>
      </c>
      <c r="N43" s="70">
        <v>0</v>
      </c>
      <c r="O43" s="68"/>
      <c r="P43" s="72"/>
      <c r="Q43" s="72"/>
      <c r="R43" s="68"/>
      <c r="S43" s="71"/>
    </row>
    <row r="44" spans="1:19" ht="13" x14ac:dyDescent="0.25">
      <c r="A44" s="6"/>
      <c r="B44" s="24" t="s">
        <v>39</v>
      </c>
      <c r="C44" s="40" t="str">
        <f t="shared" si="0"/>
        <v>ARI (n=23)</v>
      </c>
      <c r="D44" s="7" t="s">
        <v>24</v>
      </c>
      <c r="E44" s="8">
        <f t="shared" si="1"/>
        <v>89.473684210526315</v>
      </c>
      <c r="F44" s="8">
        <f t="shared" si="2"/>
        <v>78.260869565217391</v>
      </c>
      <c r="G44" s="8">
        <v>80</v>
      </c>
      <c r="H44" s="8" t="str">
        <f t="shared" si="3"/>
        <v>69 - 97</v>
      </c>
      <c r="I44" s="8" t="str">
        <f t="shared" si="4"/>
        <v>58 - 90</v>
      </c>
      <c r="J44" s="8">
        <v>17</v>
      </c>
      <c r="K44" s="8">
        <v>19</v>
      </c>
      <c r="L44" s="8">
        <v>18</v>
      </c>
      <c r="M44" s="8">
        <v>23</v>
      </c>
      <c r="N44" s="70">
        <v>1</v>
      </c>
      <c r="O44" s="68"/>
      <c r="P44" s="72"/>
      <c r="Q44" s="72"/>
      <c r="R44" s="68"/>
      <c r="S44" s="71"/>
    </row>
    <row r="45" spans="1:19" ht="13" x14ac:dyDescent="0.25">
      <c r="A45" s="6"/>
      <c r="B45" s="24" t="s">
        <v>30</v>
      </c>
      <c r="C45" s="40" t="str">
        <f t="shared" si="0"/>
        <v>RIE (n=50)</v>
      </c>
      <c r="D45" s="7" t="s">
        <v>29</v>
      </c>
      <c r="E45" s="8">
        <f t="shared" si="1"/>
        <v>61.363636363636367</v>
      </c>
      <c r="F45" s="8">
        <f t="shared" si="2"/>
        <v>72</v>
      </c>
      <c r="G45" s="8">
        <v>80</v>
      </c>
      <c r="H45" s="8" t="str">
        <f t="shared" si="3"/>
        <v>47 - 74</v>
      </c>
      <c r="I45" s="8" t="str">
        <f t="shared" si="4"/>
        <v>58 - 83</v>
      </c>
      <c r="J45" s="8">
        <v>27</v>
      </c>
      <c r="K45" s="8">
        <v>44</v>
      </c>
      <c r="L45" s="8">
        <v>36</v>
      </c>
      <c r="M45" s="8">
        <v>50</v>
      </c>
      <c r="N45" s="70">
        <v>2</v>
      </c>
      <c r="O45" s="68"/>
      <c r="P45" s="72"/>
      <c r="Q45" s="72"/>
      <c r="R45" s="68"/>
      <c r="S45" s="71"/>
    </row>
    <row r="46" spans="1:19" ht="13" x14ac:dyDescent="0.25">
      <c r="A46" s="6"/>
      <c r="B46" s="24" t="s">
        <v>41</v>
      </c>
      <c r="C46" s="40" t="str">
        <f t="shared" si="0"/>
        <v>FVRH (n=18)</v>
      </c>
      <c r="D46" s="7" t="s">
        <v>23</v>
      </c>
      <c r="E46" s="8">
        <f t="shared" si="1"/>
        <v>61.53846153846154</v>
      </c>
      <c r="F46" s="8">
        <f t="shared" si="2"/>
        <v>66.666666666666657</v>
      </c>
      <c r="G46" s="8">
        <v>80</v>
      </c>
      <c r="H46" s="8" t="str">
        <f t="shared" si="3"/>
        <v>36 - 82</v>
      </c>
      <c r="I46" s="8" t="str">
        <f t="shared" si="4"/>
        <v>44 - 84</v>
      </c>
      <c r="J46" s="8">
        <v>8</v>
      </c>
      <c r="K46" s="8">
        <v>13</v>
      </c>
      <c r="L46" s="8">
        <v>12</v>
      </c>
      <c r="M46" s="8">
        <v>18</v>
      </c>
      <c r="N46" s="70">
        <v>3</v>
      </c>
      <c r="O46" s="68"/>
      <c r="P46" s="72"/>
      <c r="Q46" s="72"/>
      <c r="R46" s="68"/>
      <c r="S46" s="71"/>
    </row>
    <row r="47" spans="1:19" ht="13" x14ac:dyDescent="0.25">
      <c r="A47" s="6"/>
      <c r="B47" s="24" t="s">
        <v>20</v>
      </c>
      <c r="C47" s="40" t="str">
        <f t="shared" si="0"/>
        <v>Ayr (n=52)</v>
      </c>
      <c r="D47" s="7" t="s">
        <v>19</v>
      </c>
      <c r="E47" s="8">
        <f t="shared" si="1"/>
        <v>69.230769230769226</v>
      </c>
      <c r="F47" s="8">
        <f t="shared" si="2"/>
        <v>57.692307692307686</v>
      </c>
      <c r="G47" s="8">
        <v>80</v>
      </c>
      <c r="H47" s="8" t="str">
        <f t="shared" si="3"/>
        <v>56 - 80</v>
      </c>
      <c r="I47" s="8" t="str">
        <f t="shared" si="4"/>
        <v>44 - 70</v>
      </c>
      <c r="J47" s="8">
        <v>36</v>
      </c>
      <c r="K47" s="8">
        <v>52</v>
      </c>
      <c r="L47" s="8">
        <v>30</v>
      </c>
      <c r="M47" s="8">
        <v>52</v>
      </c>
      <c r="N47" s="70">
        <v>4</v>
      </c>
      <c r="O47" s="68"/>
      <c r="P47" s="72"/>
      <c r="Q47" s="72"/>
      <c r="R47" s="68"/>
      <c r="S47" s="71"/>
    </row>
    <row r="48" spans="1:19" ht="13" x14ac:dyDescent="0.25">
      <c r="A48" s="6"/>
      <c r="B48" s="24" t="s">
        <v>28</v>
      </c>
      <c r="C48" s="40" t="str">
        <f t="shared" si="0"/>
        <v>Hairmyres (n=48)</v>
      </c>
      <c r="D48" s="7" t="s">
        <v>27</v>
      </c>
      <c r="E48" s="8">
        <f t="shared" si="1"/>
        <v>61.363636363636367</v>
      </c>
      <c r="F48" s="8">
        <f t="shared" si="2"/>
        <v>54.166666666666664</v>
      </c>
      <c r="G48" s="8">
        <v>80</v>
      </c>
      <c r="H48" s="8" t="str">
        <f t="shared" si="3"/>
        <v>47 - 74</v>
      </c>
      <c r="I48" s="8" t="str">
        <f t="shared" si="4"/>
        <v>40 - 67</v>
      </c>
      <c r="J48" s="8">
        <v>27</v>
      </c>
      <c r="K48" s="8">
        <v>44</v>
      </c>
      <c r="L48" s="8">
        <v>26</v>
      </c>
      <c r="M48" s="8">
        <v>48</v>
      </c>
      <c r="N48" s="70">
        <v>5</v>
      </c>
      <c r="O48" s="68"/>
      <c r="P48" s="72"/>
      <c r="Q48" s="72"/>
      <c r="R48" s="68"/>
      <c r="S48" s="71"/>
    </row>
    <row r="49" spans="1:19" ht="13" x14ac:dyDescent="0.25">
      <c r="A49" s="6"/>
      <c r="B49" s="24" t="s">
        <v>94</v>
      </c>
      <c r="C49" s="40" t="str">
        <f t="shared" si="0"/>
        <v>QUEH (n=116)</v>
      </c>
      <c r="D49" s="7" t="s">
        <v>95</v>
      </c>
      <c r="E49" s="8">
        <f t="shared" si="1"/>
        <v>61.53846153846154</v>
      </c>
      <c r="F49" s="8">
        <f t="shared" si="2"/>
        <v>53.448275862068961</v>
      </c>
      <c r="G49" s="8">
        <v>80</v>
      </c>
      <c r="H49" s="8" t="str">
        <f t="shared" si="3"/>
        <v>51 - 71</v>
      </c>
      <c r="I49" s="8" t="str">
        <f t="shared" si="4"/>
        <v>44 - 62</v>
      </c>
      <c r="J49" s="8">
        <v>56</v>
      </c>
      <c r="K49" s="8">
        <v>91</v>
      </c>
      <c r="L49" s="8">
        <v>62</v>
      </c>
      <c r="M49" s="8">
        <v>116</v>
      </c>
      <c r="N49" s="70">
        <v>6</v>
      </c>
      <c r="O49" s="68"/>
      <c r="P49" s="72"/>
      <c r="Q49" s="72"/>
      <c r="R49" s="68"/>
      <c r="S49" s="71"/>
    </row>
    <row r="50" spans="1:19" ht="13" x14ac:dyDescent="0.25">
      <c r="A50" s="6"/>
      <c r="B50" s="24" t="s">
        <v>32</v>
      </c>
      <c r="C50" s="40" t="str">
        <f t="shared" si="0"/>
        <v>Ninewells (n=26)</v>
      </c>
      <c r="D50" s="7" t="s">
        <v>31</v>
      </c>
      <c r="E50" s="8">
        <f t="shared" si="1"/>
        <v>26.086956521739129</v>
      </c>
      <c r="F50" s="8">
        <f t="shared" si="2"/>
        <v>34.615384615384613</v>
      </c>
      <c r="G50" s="8">
        <v>80</v>
      </c>
      <c r="H50" s="8" t="str">
        <f t="shared" si="3"/>
        <v>13 - 46</v>
      </c>
      <c r="I50" s="8" t="str">
        <f t="shared" si="4"/>
        <v>19 - 54</v>
      </c>
      <c r="J50" s="8">
        <v>6</v>
      </c>
      <c r="K50" s="8">
        <v>23</v>
      </c>
      <c r="L50" s="8">
        <v>9</v>
      </c>
      <c r="M50" s="8">
        <v>26</v>
      </c>
      <c r="N50" s="70">
        <v>7</v>
      </c>
      <c r="O50" s="68"/>
      <c r="P50" s="72"/>
      <c r="Q50" s="72"/>
      <c r="R50" s="68"/>
      <c r="S50" s="71"/>
    </row>
    <row r="51" spans="1:19" ht="13" x14ac:dyDescent="0.25">
      <c r="A51" s="6"/>
      <c r="B51" s="24" t="s">
        <v>26</v>
      </c>
      <c r="C51" s="40" t="str">
        <f t="shared" si="0"/>
        <v>Raigmore (n=30)</v>
      </c>
      <c r="D51" s="7" t="s">
        <v>25</v>
      </c>
      <c r="E51" s="8">
        <f t="shared" si="1"/>
        <v>38.095238095238095</v>
      </c>
      <c r="F51" s="8">
        <f t="shared" si="2"/>
        <v>23.333333333333332</v>
      </c>
      <c r="G51" s="8">
        <v>80</v>
      </c>
      <c r="H51" s="8" t="str">
        <f t="shared" si="3"/>
        <v>21 - 59</v>
      </c>
      <c r="I51" s="8" t="str">
        <f t="shared" si="4"/>
        <v>12 - 41</v>
      </c>
      <c r="J51" s="8">
        <v>8</v>
      </c>
      <c r="K51" s="8">
        <v>21</v>
      </c>
      <c r="L51" s="8">
        <v>7</v>
      </c>
      <c r="M51" s="8">
        <v>30</v>
      </c>
      <c r="N51" s="70">
        <v>8</v>
      </c>
      <c r="O51" s="68"/>
      <c r="P51" s="72"/>
      <c r="Q51" s="72"/>
      <c r="R51" s="68"/>
      <c r="S51" s="71"/>
    </row>
    <row r="52" spans="1:19" ht="13" x14ac:dyDescent="0.25">
      <c r="A52" s="6"/>
      <c r="B52" s="24" t="s">
        <v>22</v>
      </c>
      <c r="C52" s="40" t="str">
        <f t="shared" si="0"/>
        <v>DGRI (n=21)</v>
      </c>
      <c r="D52" s="7" t="s">
        <v>21</v>
      </c>
      <c r="E52" s="8">
        <f t="shared" si="1"/>
        <v>12.5</v>
      </c>
      <c r="F52" s="8">
        <f t="shared" si="2"/>
        <v>19.047619047619047</v>
      </c>
      <c r="G52" s="8">
        <v>80</v>
      </c>
      <c r="H52" s="8" t="str">
        <f t="shared" si="3"/>
        <v>4 - 31</v>
      </c>
      <c r="I52" s="8" t="str">
        <f t="shared" si="4"/>
        <v>8 - 40</v>
      </c>
      <c r="J52" s="8">
        <v>3</v>
      </c>
      <c r="K52" s="8">
        <v>24</v>
      </c>
      <c r="L52" s="8">
        <v>4</v>
      </c>
      <c r="M52" s="8">
        <v>21</v>
      </c>
      <c r="N52" s="70">
        <v>9</v>
      </c>
      <c r="O52" s="68"/>
      <c r="P52" s="72"/>
      <c r="Q52" s="72"/>
      <c r="R52" s="68"/>
      <c r="S52" s="71"/>
    </row>
    <row r="53" spans="1:19" ht="13" x14ac:dyDescent="0.25">
      <c r="A53" s="6"/>
      <c r="B53" s="24" t="s">
        <v>38</v>
      </c>
      <c r="C53" s="40" t="str">
        <f t="shared" si="0"/>
        <v>VHK (n=1)</v>
      </c>
      <c r="D53" s="7" t="s">
        <v>52</v>
      </c>
      <c r="E53" s="8">
        <f t="shared" si="1"/>
        <v>18.181818181818183</v>
      </c>
      <c r="F53" s="8">
        <f t="shared" si="2"/>
        <v>0</v>
      </c>
      <c r="G53" s="8">
        <v>80</v>
      </c>
      <c r="H53" s="8" t="str">
        <f t="shared" si="3"/>
        <v>5 - 48</v>
      </c>
      <c r="I53" s="8" t="str">
        <f t="shared" si="4"/>
        <v/>
      </c>
      <c r="J53" s="8">
        <v>2</v>
      </c>
      <c r="K53" s="8">
        <v>11</v>
      </c>
      <c r="L53" s="8">
        <v>0</v>
      </c>
      <c r="M53" s="8">
        <v>1</v>
      </c>
      <c r="N53" s="70">
        <v>10</v>
      </c>
      <c r="O53" s="68"/>
      <c r="P53" s="72"/>
      <c r="Q53" s="72"/>
      <c r="R53" s="68"/>
      <c r="S53" s="71"/>
    </row>
    <row r="54" spans="1:19" x14ac:dyDescent="0.25">
      <c r="B54" s="16"/>
      <c r="C54" s="16"/>
      <c r="G54" s="22"/>
    </row>
    <row r="55" spans="1:19" x14ac:dyDescent="0.25">
      <c r="B55" s="9"/>
      <c r="C55" s="9"/>
      <c r="D55" s="77"/>
      <c r="E55" s="3"/>
      <c r="F55" s="3"/>
      <c r="G55" s="18"/>
      <c r="H55" s="77"/>
      <c r="I55" s="77"/>
    </row>
    <row r="56" spans="1:19" ht="30" customHeight="1" x14ac:dyDescent="0.25">
      <c r="B56" s="119" t="s">
        <v>34</v>
      </c>
      <c r="C56" s="120"/>
      <c r="D56" s="121"/>
      <c r="E56" s="122" t="str">
        <f>F42&amp;" (%)"</f>
        <v>2018 &lt;=14 days (%)</v>
      </c>
      <c r="F56" s="123"/>
      <c r="G56" s="124"/>
      <c r="H56" s="126" t="s">
        <v>1</v>
      </c>
      <c r="I56" s="127"/>
      <c r="J56" s="128"/>
      <c r="K56" s="129"/>
    </row>
    <row r="57" spans="1:19" ht="35.15" customHeight="1" x14ac:dyDescent="0.25">
      <c r="B57" s="10"/>
      <c r="C57" s="37"/>
      <c r="D57" s="11" t="s">
        <v>35</v>
      </c>
      <c r="E57" s="12" t="s">
        <v>36</v>
      </c>
      <c r="F57" s="13" t="s">
        <v>18</v>
      </c>
      <c r="G57" s="125"/>
      <c r="H57" s="14" t="s">
        <v>4</v>
      </c>
      <c r="I57" s="15" t="s">
        <v>5</v>
      </c>
      <c r="J57" s="30"/>
      <c r="K57" s="29"/>
    </row>
    <row r="58" spans="1:19" ht="13" x14ac:dyDescent="0.25">
      <c r="A58" s="6" t="str">
        <f>D58</f>
        <v>Ayrshire &amp; Arran</v>
      </c>
      <c r="B58" s="138"/>
      <c r="C58" s="88"/>
      <c r="D58" s="23" t="s">
        <v>10</v>
      </c>
      <c r="E58" s="33">
        <f>IF(OR(ISERR(H58/I58*100),ISNA(H58/I58*100)),"",H58/I58*100)</f>
        <v>57.692307692307686</v>
      </c>
      <c r="F58" s="33" t="str">
        <f t="shared" ref="F58:F70" si="6">IF(AND(I58&gt;0,ROUND(SUM(100*((2*H58+1.96^2)-(1.96*(SQRT(1.96^2+4*H58*(1-(H58/I58))))))/(2*(I58+1.96^2))),0)&lt;0),CONCATENATE(SUM(1*0)," - ",ROUND(SUM(100*((2*H58+1.96^2)+(1.96*(SQRT(1.96^2+4*H58*(1-(H58/I58))))))/(2*(I58+1.96^2))),0)),IF(AND(I58&gt;0,ROUND(SUM(100*((2*H58+1.96^2)-(1.96*(SQRT(1.96^2+4*H58*(1-(H58/I58))))))/(2*(I58+1.96^2))),0)&gt;=0),CONCATENATE(ROUND(SUM(100*((2*H58+1.96^2)-(1.96*(SQRT(1.96^2+4*H58*(1-(H58/I58))))))/(2*(I58+1.96^2))),0)," - ",ROUND(SUM(100*((2*H58+1.96^2)+(1.96*(SQRT(1.96^2+4*H58*(1-(H58/I58))))))/(2*(I58+1.96^2))),0)),""))</f>
        <v>44 - 70</v>
      </c>
      <c r="G58" s="141"/>
      <c r="H58" s="34">
        <f>L47</f>
        <v>30</v>
      </c>
      <c r="I58" s="34">
        <f>M47</f>
        <v>52</v>
      </c>
      <c r="J58" s="30"/>
      <c r="K58" s="29"/>
    </row>
    <row r="59" spans="1:19" ht="13" x14ac:dyDescent="0.3">
      <c r="A59" s="6" t="str">
        <f t="shared" ref="A59:A71" si="7">D59</f>
        <v>Borders*</v>
      </c>
      <c r="B59" s="139"/>
      <c r="C59" s="89"/>
      <c r="D59" s="23" t="s">
        <v>44</v>
      </c>
      <c r="E59" s="33" t="str">
        <f t="shared" ref="E59:E70" si="8">IF(ISERR(H59/I59*100),"",H59/I59*100)</f>
        <v/>
      </c>
      <c r="F59" s="33"/>
      <c r="G59" s="141"/>
      <c r="H59" s="34"/>
      <c r="I59" s="35"/>
      <c r="J59" s="31"/>
      <c r="K59" s="32"/>
    </row>
    <row r="60" spans="1:19" ht="13" x14ac:dyDescent="0.3">
      <c r="A60" s="6" t="str">
        <f t="shared" si="7"/>
        <v>Dumfries &amp; Galloway</v>
      </c>
      <c r="B60" s="139"/>
      <c r="C60" s="89"/>
      <c r="D60" s="23" t="s">
        <v>8</v>
      </c>
      <c r="E60" s="33">
        <f t="shared" si="8"/>
        <v>19.047619047619047</v>
      </c>
      <c r="F60" s="33" t="str">
        <f t="shared" si="6"/>
        <v>8 - 40</v>
      </c>
      <c r="G60" s="141"/>
      <c r="H60" s="34">
        <f>L52</f>
        <v>4</v>
      </c>
      <c r="I60" s="34">
        <f>M52</f>
        <v>21</v>
      </c>
      <c r="J60" s="31"/>
      <c r="K60" s="32"/>
    </row>
    <row r="61" spans="1:19" ht="13" x14ac:dyDescent="0.3">
      <c r="A61" s="6" t="str">
        <f t="shared" si="7"/>
        <v>Fife</v>
      </c>
      <c r="B61" s="139"/>
      <c r="C61" s="89"/>
      <c r="D61" s="23" t="s">
        <v>7</v>
      </c>
      <c r="E61" s="33">
        <f t="shared" si="8"/>
        <v>0</v>
      </c>
      <c r="F61" s="33" t="str">
        <f t="shared" si="6"/>
        <v>0 - 79</v>
      </c>
      <c r="G61" s="141"/>
      <c r="H61" s="34">
        <f>L53</f>
        <v>0</v>
      </c>
      <c r="I61" s="34">
        <f>M53</f>
        <v>1</v>
      </c>
      <c r="J61" s="31"/>
      <c r="K61" s="32"/>
    </row>
    <row r="62" spans="1:19" ht="13" x14ac:dyDescent="0.3">
      <c r="A62" s="6" t="str">
        <f t="shared" si="7"/>
        <v>Forth Valley</v>
      </c>
      <c r="B62" s="139"/>
      <c r="C62" s="89"/>
      <c r="D62" s="23" t="s">
        <v>12</v>
      </c>
      <c r="E62" s="33">
        <f t="shared" si="8"/>
        <v>66.666666666666657</v>
      </c>
      <c r="F62" s="33" t="str">
        <f t="shared" si="6"/>
        <v>44 - 84</v>
      </c>
      <c r="G62" s="141"/>
      <c r="H62" s="34">
        <f>L46</f>
        <v>12</v>
      </c>
      <c r="I62" s="34">
        <f>M46</f>
        <v>18</v>
      </c>
      <c r="J62" s="31"/>
      <c r="K62" s="32"/>
    </row>
    <row r="63" spans="1:19" ht="13" x14ac:dyDescent="0.3">
      <c r="A63" s="6" t="str">
        <f>D63</f>
        <v>Grampian</v>
      </c>
      <c r="B63" s="139"/>
      <c r="C63" s="89"/>
      <c r="D63" s="23" t="s">
        <v>11</v>
      </c>
      <c r="E63" s="33">
        <f>IF(ISERR(H63/I63*100),"",H63/I63*100)</f>
        <v>78.260869565217391</v>
      </c>
      <c r="F63" s="33" t="str">
        <f>IF(AND(I63&gt;0,ROUND(SUM(100*((2*H63+1.96^2)-(1.96*(SQRT(1.96^2+4*H63*(1-(H63/I63))))))/(2*(I63+1.96^2))),0)&lt;0),CONCATENATE(SUM(1*0)," - ",ROUND(SUM(100*((2*H63+1.96^2)+(1.96*(SQRT(1.96^2+4*H63*(1-(H63/I63))))))/(2*(I63+1.96^2))),0)),IF(AND(I63&gt;0,ROUND(SUM(100*((2*H63+1.96^2)-(1.96*(SQRT(1.96^2+4*H63*(1-(H63/I63))))))/(2*(I63+1.96^2))),0)&gt;=0),CONCATENATE(ROUND(SUM(100*((2*H63+1.96^2)-(1.96*(SQRT(1.96^2+4*H63*(1-(H63/I63))))))/(2*(I63+1.96^2))),0)," - ",ROUND(SUM(100*((2*H63+1.96^2)+(1.96*(SQRT(1.96^2+4*H63*(1-(H63/I63))))))/(2*(I63+1.96^2))),0)),""))</f>
        <v>58 - 90</v>
      </c>
      <c r="G63" s="141"/>
      <c r="H63" s="34">
        <f>L44</f>
        <v>18</v>
      </c>
      <c r="I63" s="34">
        <f>M44</f>
        <v>23</v>
      </c>
      <c r="J63" s="31"/>
      <c r="K63" s="32"/>
    </row>
    <row r="64" spans="1:19" ht="13" x14ac:dyDescent="0.3">
      <c r="A64" s="6" t="str">
        <f t="shared" si="7"/>
        <v>Greater Glasgow &amp; Clyde</v>
      </c>
      <c r="B64" s="139"/>
      <c r="C64" s="89"/>
      <c r="D64" s="23" t="s">
        <v>15</v>
      </c>
      <c r="E64" s="33">
        <f t="shared" si="8"/>
        <v>53.448275862068961</v>
      </c>
      <c r="F64" s="33" t="str">
        <f t="shared" si="6"/>
        <v>44 - 62</v>
      </c>
      <c r="G64" s="141"/>
      <c r="H64" s="34">
        <f>L49</f>
        <v>62</v>
      </c>
      <c r="I64" s="34">
        <f>M49</f>
        <v>116</v>
      </c>
      <c r="J64" s="31"/>
      <c r="K64" s="32"/>
    </row>
    <row r="65" spans="1:14" ht="13" x14ac:dyDescent="0.3">
      <c r="A65" s="6" t="str">
        <f t="shared" si="7"/>
        <v>Highland</v>
      </c>
      <c r="B65" s="139"/>
      <c r="C65" s="89"/>
      <c r="D65" s="23" t="s">
        <v>13</v>
      </c>
      <c r="E65" s="33">
        <f t="shared" si="8"/>
        <v>23.333333333333332</v>
      </c>
      <c r="F65" s="33" t="str">
        <f t="shared" si="6"/>
        <v>12 - 41</v>
      </c>
      <c r="G65" s="141"/>
      <c r="H65" s="34">
        <f>L51</f>
        <v>7</v>
      </c>
      <c r="I65" s="34">
        <f>M51</f>
        <v>30</v>
      </c>
      <c r="J65" s="31"/>
      <c r="K65" s="32"/>
    </row>
    <row r="66" spans="1:14" ht="13" x14ac:dyDescent="0.3">
      <c r="A66" s="6" t="str">
        <f t="shared" si="7"/>
        <v>Lanarkshire</v>
      </c>
      <c r="B66" s="139"/>
      <c r="C66" s="89"/>
      <c r="D66" s="23" t="s">
        <v>6</v>
      </c>
      <c r="E66" s="33">
        <f t="shared" si="8"/>
        <v>54.166666666666664</v>
      </c>
      <c r="F66" s="33" t="str">
        <f t="shared" si="6"/>
        <v>40 - 67</v>
      </c>
      <c r="G66" s="141"/>
      <c r="H66" s="34">
        <f>L48</f>
        <v>26</v>
      </c>
      <c r="I66" s="34">
        <f>M48</f>
        <v>48</v>
      </c>
      <c r="J66" s="31"/>
      <c r="K66" s="32"/>
    </row>
    <row r="67" spans="1:14" ht="13" x14ac:dyDescent="0.3">
      <c r="A67" s="6" t="str">
        <f t="shared" si="7"/>
        <v>Lothian</v>
      </c>
      <c r="B67" s="139"/>
      <c r="C67" s="89"/>
      <c r="D67" s="23" t="s">
        <v>14</v>
      </c>
      <c r="E67" s="33">
        <f t="shared" si="8"/>
        <v>72</v>
      </c>
      <c r="F67" s="33" t="str">
        <f t="shared" si="6"/>
        <v>58 - 83</v>
      </c>
      <c r="G67" s="141"/>
      <c r="H67" s="34">
        <f>L45</f>
        <v>36</v>
      </c>
      <c r="I67" s="34">
        <f>M45</f>
        <v>50</v>
      </c>
      <c r="J67" s="31"/>
      <c r="K67" s="32"/>
    </row>
    <row r="68" spans="1:14" ht="13" x14ac:dyDescent="0.3">
      <c r="A68" s="6" t="str">
        <f t="shared" si="7"/>
        <v>Orkney*</v>
      </c>
      <c r="B68" s="139"/>
      <c r="C68" s="89"/>
      <c r="D68" s="23" t="s">
        <v>45</v>
      </c>
      <c r="E68" s="33"/>
      <c r="F68" s="33"/>
      <c r="G68" s="141"/>
      <c r="H68" s="34"/>
      <c r="I68" s="35"/>
      <c r="J68" s="31"/>
      <c r="K68" s="32"/>
    </row>
    <row r="69" spans="1:14" ht="13" x14ac:dyDescent="0.3">
      <c r="A69" s="6" t="str">
        <f t="shared" si="7"/>
        <v>Shetland*</v>
      </c>
      <c r="B69" s="139"/>
      <c r="C69" s="89"/>
      <c r="D69" s="23" t="s">
        <v>46</v>
      </c>
      <c r="E69" s="33"/>
      <c r="F69" s="33"/>
      <c r="G69" s="141"/>
      <c r="H69" s="34"/>
      <c r="I69" s="35"/>
      <c r="J69" s="31"/>
      <c r="K69" s="32"/>
    </row>
    <row r="70" spans="1:14" ht="13" x14ac:dyDescent="0.3">
      <c r="A70" s="6" t="str">
        <f t="shared" si="7"/>
        <v>Tayside</v>
      </c>
      <c r="B70" s="139"/>
      <c r="C70" s="89"/>
      <c r="D70" s="23" t="s">
        <v>9</v>
      </c>
      <c r="E70" s="33">
        <f t="shared" si="8"/>
        <v>34.615384615384613</v>
      </c>
      <c r="F70" s="33" t="str">
        <f t="shared" si="6"/>
        <v>19 - 54</v>
      </c>
      <c r="G70" s="141"/>
      <c r="H70" s="34">
        <f>L50</f>
        <v>9</v>
      </c>
      <c r="I70" s="34">
        <f>M50</f>
        <v>26</v>
      </c>
      <c r="J70" s="31"/>
      <c r="K70" s="32"/>
    </row>
    <row r="71" spans="1:14" ht="13" x14ac:dyDescent="0.3">
      <c r="A71" s="6" t="str">
        <f t="shared" si="7"/>
        <v>Western Isles*</v>
      </c>
      <c r="B71" s="140"/>
      <c r="C71" s="90"/>
      <c r="D71" s="23" t="s">
        <v>47</v>
      </c>
      <c r="E71" s="33"/>
      <c r="F71" s="33"/>
      <c r="G71" s="142"/>
      <c r="H71" s="34"/>
      <c r="I71" s="35"/>
      <c r="J71" s="31"/>
      <c r="K71" s="32"/>
    </row>
    <row r="72" spans="1:14" ht="13" x14ac:dyDescent="0.3">
      <c r="B72" s="9"/>
      <c r="C72" s="9"/>
      <c r="D72" s="2"/>
      <c r="E72" s="3"/>
      <c r="F72" s="3"/>
      <c r="H72" s="4"/>
      <c r="I72" s="4"/>
    </row>
    <row r="73" spans="1:14" x14ac:dyDescent="0.25">
      <c r="B73" s="143" t="s">
        <v>48</v>
      </c>
      <c r="C73" s="143"/>
      <c r="D73" s="143"/>
      <c r="E73" s="143"/>
      <c r="F73" s="143"/>
      <c r="G73" s="143"/>
      <c r="H73" s="143"/>
      <c r="I73" s="143"/>
      <c r="J73" s="143"/>
      <c r="K73" s="3"/>
      <c r="L73" s="3"/>
      <c r="M73" s="73"/>
      <c r="N73" s="73"/>
    </row>
    <row r="74" spans="1:14" x14ac:dyDescent="0.25">
      <c r="B74" s="86"/>
      <c r="C74" s="86"/>
      <c r="D74" s="86"/>
      <c r="E74" s="86"/>
      <c r="F74" s="86"/>
      <c r="G74" s="86"/>
      <c r="H74" s="86"/>
      <c r="I74" s="86"/>
      <c r="J74" s="86"/>
      <c r="K74" s="3"/>
      <c r="L74" s="3"/>
      <c r="M74" s="73"/>
      <c r="N74" s="73"/>
    </row>
    <row r="75" spans="1:14" x14ac:dyDescent="0.25">
      <c r="B75" s="17" t="s">
        <v>37</v>
      </c>
      <c r="C75" s="17"/>
      <c r="E75" s="3"/>
      <c r="F75" s="3"/>
      <c r="G75" s="3"/>
      <c r="H75" s="3"/>
      <c r="I75" s="3"/>
      <c r="J75" s="3"/>
      <c r="K75" s="3"/>
      <c r="L75" s="3"/>
      <c r="M75" s="73"/>
      <c r="N75" s="73"/>
    </row>
    <row r="76" spans="1:14" ht="14.5" x14ac:dyDescent="0.35">
      <c r="B76"/>
      <c r="C76"/>
      <c r="D76"/>
      <c r="E76"/>
      <c r="F76"/>
      <c r="G76"/>
      <c r="H76"/>
      <c r="I76"/>
      <c r="J76"/>
      <c r="K76"/>
    </row>
    <row r="77" spans="1:14" ht="14.5" x14ac:dyDescent="0.35">
      <c r="B77"/>
      <c r="C77"/>
      <c r="D77"/>
      <c r="E77"/>
      <c r="F77"/>
      <c r="G77"/>
      <c r="H77"/>
      <c r="I77"/>
      <c r="J77"/>
      <c r="K77"/>
    </row>
    <row r="78" spans="1:14" ht="14.5" x14ac:dyDescent="0.35">
      <c r="B78" s="61"/>
      <c r="C78" s="61"/>
      <c r="D78" s="61"/>
      <c r="E78" s="61"/>
      <c r="F78" s="61"/>
      <c r="G78" s="61"/>
      <c r="H78"/>
      <c r="I78"/>
      <c r="J78"/>
      <c r="K78"/>
    </row>
    <row r="79" spans="1:14" ht="14.5" x14ac:dyDescent="0.35">
      <c r="B79" s="144" t="s">
        <v>68</v>
      </c>
      <c r="C79" s="144"/>
      <c r="D79" s="144"/>
      <c r="E79" s="144"/>
      <c r="F79" s="144"/>
      <c r="G79" s="144"/>
      <c r="H79" s="57"/>
      <c r="I79"/>
      <c r="J79"/>
      <c r="K79"/>
    </row>
    <row r="80" spans="1:14" ht="14.5" x14ac:dyDescent="0.35">
      <c r="B80" s="62" t="s">
        <v>63</v>
      </c>
      <c r="C80" s="63"/>
      <c r="D80" s="63"/>
      <c r="E80" s="63"/>
      <c r="F80" s="63"/>
      <c r="G80" s="63"/>
      <c r="H80" s="57"/>
      <c r="I80"/>
      <c r="J80"/>
      <c r="K80"/>
    </row>
    <row r="81" spans="2:12" ht="14.5" x14ac:dyDescent="0.35">
      <c r="B81" s="145" t="s">
        <v>69</v>
      </c>
      <c r="C81" s="145"/>
      <c r="D81" s="145"/>
      <c r="E81" s="146" t="s">
        <v>70</v>
      </c>
      <c r="F81" s="146"/>
      <c r="G81" s="146" t="s">
        <v>40</v>
      </c>
      <c r="H81" s="57"/>
      <c r="I81"/>
      <c r="J81"/>
      <c r="K81"/>
    </row>
    <row r="82" spans="2:12" ht="14.5" x14ac:dyDescent="0.35">
      <c r="B82" s="145"/>
      <c r="C82" s="145"/>
      <c r="D82" s="145"/>
      <c r="E82" s="64" t="s">
        <v>64</v>
      </c>
      <c r="F82" s="64" t="s">
        <v>65</v>
      </c>
      <c r="G82" s="146"/>
      <c r="H82" s="57"/>
      <c r="I82"/>
      <c r="J82"/>
      <c r="K82"/>
    </row>
    <row r="83" spans="2:12" ht="14.5" x14ac:dyDescent="0.35">
      <c r="B83" s="148" t="s">
        <v>66</v>
      </c>
      <c r="C83" s="147" t="s">
        <v>71</v>
      </c>
      <c r="D83" s="87" t="s">
        <v>24</v>
      </c>
      <c r="E83" s="65">
        <v>14</v>
      </c>
      <c r="F83" s="65">
        <v>16</v>
      </c>
      <c r="G83" s="65">
        <v>30</v>
      </c>
      <c r="H83" s="57"/>
      <c r="I83"/>
      <c r="J83"/>
      <c r="K83" s="58"/>
      <c r="L83" s="58"/>
    </row>
    <row r="84" spans="2:12" ht="14.5" x14ac:dyDescent="0.35">
      <c r="B84" s="147"/>
      <c r="C84" s="147"/>
      <c r="D84" s="87" t="s">
        <v>19</v>
      </c>
      <c r="E84" s="65">
        <v>12</v>
      </c>
      <c r="F84" s="65">
        <v>13</v>
      </c>
      <c r="G84" s="65">
        <v>25</v>
      </c>
      <c r="H84" s="57"/>
      <c r="I84"/>
      <c r="J84"/>
      <c r="K84" s="58"/>
      <c r="L84" s="58"/>
    </row>
    <row r="85" spans="2:12" ht="14.5" x14ac:dyDescent="0.35">
      <c r="B85" s="147"/>
      <c r="C85" s="147"/>
      <c r="D85" s="87" t="s">
        <v>21</v>
      </c>
      <c r="E85" s="65">
        <v>19</v>
      </c>
      <c r="F85" s="65">
        <v>10</v>
      </c>
      <c r="G85" s="65">
        <v>29</v>
      </c>
      <c r="H85" s="57"/>
      <c r="I85"/>
      <c r="J85"/>
      <c r="K85" s="58"/>
      <c r="L85" s="58"/>
    </row>
    <row r="86" spans="2:12" ht="14.5" x14ac:dyDescent="0.35">
      <c r="B86" s="147"/>
      <c r="C86" s="147"/>
      <c r="D86" s="87" t="s">
        <v>23</v>
      </c>
      <c r="E86" s="65">
        <v>20</v>
      </c>
      <c r="F86" s="65">
        <v>11</v>
      </c>
      <c r="G86" s="65">
        <v>31</v>
      </c>
      <c r="H86" s="57"/>
      <c r="I86"/>
      <c r="J86"/>
      <c r="K86" s="58"/>
      <c r="L86" s="58"/>
    </row>
    <row r="87" spans="2:12" ht="14.5" x14ac:dyDescent="0.35">
      <c r="B87" s="147"/>
      <c r="C87" s="147"/>
      <c r="D87" s="87" t="s">
        <v>27</v>
      </c>
      <c r="E87" s="65">
        <v>43</v>
      </c>
      <c r="F87" s="65">
        <v>20</v>
      </c>
      <c r="G87" s="65">
        <v>63</v>
      </c>
      <c r="H87" s="57"/>
      <c r="I87"/>
      <c r="J87"/>
      <c r="K87" s="58"/>
      <c r="L87" s="58"/>
    </row>
    <row r="88" spans="2:12" ht="14.5" x14ac:dyDescent="0.35">
      <c r="B88" s="147"/>
      <c r="C88" s="147"/>
      <c r="D88" s="87" t="s">
        <v>72</v>
      </c>
      <c r="E88" s="65">
        <v>1</v>
      </c>
      <c r="F88" s="65">
        <v>0</v>
      </c>
      <c r="G88" s="65">
        <v>1</v>
      </c>
      <c r="H88" s="57"/>
      <c r="I88"/>
      <c r="J88"/>
      <c r="K88" s="58"/>
      <c r="L88" s="58"/>
    </row>
    <row r="89" spans="2:12" ht="14.5" x14ac:dyDescent="0.35">
      <c r="B89" s="147"/>
      <c r="C89" s="147"/>
      <c r="D89" s="87" t="s">
        <v>31</v>
      </c>
      <c r="E89" s="65">
        <v>6</v>
      </c>
      <c r="F89" s="65">
        <v>21</v>
      </c>
      <c r="G89" s="65">
        <v>27</v>
      </c>
      <c r="H89" s="57"/>
      <c r="I89"/>
      <c r="J89"/>
      <c r="K89" s="58"/>
      <c r="L89" s="58"/>
    </row>
    <row r="90" spans="2:12" ht="14.5" x14ac:dyDescent="0.35">
      <c r="B90" s="147"/>
      <c r="C90" s="147"/>
      <c r="D90" s="87" t="s">
        <v>58</v>
      </c>
      <c r="E90" s="65">
        <v>64</v>
      </c>
      <c r="F90" s="65">
        <v>38</v>
      </c>
      <c r="G90" s="65">
        <v>102</v>
      </c>
      <c r="H90" s="57"/>
      <c r="I90"/>
      <c r="J90"/>
      <c r="K90" s="58"/>
      <c r="L90" s="58"/>
    </row>
    <row r="91" spans="2:12" ht="14.5" x14ac:dyDescent="0.35">
      <c r="B91" s="147"/>
      <c r="C91" s="147"/>
      <c r="D91" s="87" t="s">
        <v>25</v>
      </c>
      <c r="E91" s="65">
        <v>25</v>
      </c>
      <c r="F91" s="65">
        <v>1</v>
      </c>
      <c r="G91" s="65">
        <v>26</v>
      </c>
      <c r="H91" s="57"/>
      <c r="K91" s="58"/>
      <c r="L91" s="58"/>
    </row>
    <row r="92" spans="2:12" ht="14.5" x14ac:dyDescent="0.35">
      <c r="B92" s="147"/>
      <c r="C92" s="147"/>
      <c r="D92" s="87" t="s">
        <v>29</v>
      </c>
      <c r="E92" s="65">
        <v>23</v>
      </c>
      <c r="F92" s="65">
        <v>31</v>
      </c>
      <c r="G92" s="65">
        <v>54</v>
      </c>
      <c r="H92" s="57"/>
      <c r="K92" s="58"/>
      <c r="L92" s="58"/>
    </row>
    <row r="93" spans="2:12" ht="14.5" x14ac:dyDescent="0.35">
      <c r="B93" s="147"/>
      <c r="C93" s="147"/>
      <c r="D93" s="87" t="s">
        <v>52</v>
      </c>
      <c r="E93" s="65">
        <v>6</v>
      </c>
      <c r="F93" s="65">
        <v>3</v>
      </c>
      <c r="G93" s="65">
        <v>9</v>
      </c>
      <c r="H93" s="57"/>
      <c r="K93" s="58"/>
      <c r="L93" s="58"/>
    </row>
    <row r="94" spans="2:12" x14ac:dyDescent="0.25">
      <c r="B94" s="147"/>
      <c r="C94" s="147" t="s">
        <v>40</v>
      </c>
      <c r="D94" s="147"/>
      <c r="E94" s="65">
        <v>233</v>
      </c>
      <c r="F94" s="65">
        <v>164</v>
      </c>
      <c r="G94" s="65">
        <v>397</v>
      </c>
      <c r="H94" s="57"/>
    </row>
    <row r="95" spans="2:12" x14ac:dyDescent="0.25">
      <c r="B95" s="148" t="s">
        <v>67</v>
      </c>
      <c r="C95" s="147" t="s">
        <v>71</v>
      </c>
      <c r="D95" s="87" t="s">
        <v>24</v>
      </c>
      <c r="E95" s="65">
        <v>7</v>
      </c>
      <c r="F95" s="65">
        <v>29</v>
      </c>
      <c r="G95" s="65">
        <v>36</v>
      </c>
      <c r="H95" s="57"/>
    </row>
    <row r="96" spans="2:12" x14ac:dyDescent="0.25">
      <c r="B96" s="147"/>
      <c r="C96" s="147"/>
      <c r="D96" s="87" t="s">
        <v>19</v>
      </c>
      <c r="E96" s="65">
        <v>19</v>
      </c>
      <c r="F96" s="65">
        <v>18</v>
      </c>
      <c r="G96" s="65">
        <v>37</v>
      </c>
      <c r="H96" s="57"/>
    </row>
    <row r="97" spans="2:8" x14ac:dyDescent="0.25">
      <c r="B97" s="147"/>
      <c r="C97" s="147"/>
      <c r="D97" s="87" t="s">
        <v>21</v>
      </c>
      <c r="E97" s="65">
        <v>20</v>
      </c>
      <c r="F97" s="65">
        <v>2</v>
      </c>
      <c r="G97" s="65">
        <v>22</v>
      </c>
      <c r="H97" s="57"/>
    </row>
    <row r="98" spans="2:8" x14ac:dyDescent="0.25">
      <c r="B98" s="147"/>
      <c r="C98" s="147"/>
      <c r="D98" s="87" t="s">
        <v>23</v>
      </c>
      <c r="E98" s="65">
        <v>17</v>
      </c>
      <c r="F98" s="65">
        <v>9</v>
      </c>
      <c r="G98" s="65">
        <v>26</v>
      </c>
      <c r="H98" s="57"/>
    </row>
    <row r="99" spans="2:8" x14ac:dyDescent="0.25">
      <c r="B99" s="147"/>
      <c r="C99" s="147"/>
      <c r="D99" s="87" t="s">
        <v>27</v>
      </c>
      <c r="E99" s="65">
        <v>32</v>
      </c>
      <c r="F99" s="65">
        <v>18</v>
      </c>
      <c r="G99" s="65">
        <v>50</v>
      </c>
      <c r="H99" s="57"/>
    </row>
    <row r="100" spans="2:8" x14ac:dyDescent="0.25">
      <c r="B100" s="147"/>
      <c r="C100" s="147"/>
      <c r="D100" s="87" t="s">
        <v>72</v>
      </c>
      <c r="E100" s="65">
        <v>1</v>
      </c>
      <c r="F100" s="65">
        <v>0</v>
      </c>
      <c r="G100" s="65">
        <v>1</v>
      </c>
      <c r="H100" s="57"/>
    </row>
    <row r="101" spans="2:8" x14ac:dyDescent="0.25">
      <c r="B101" s="147"/>
      <c r="C101" s="147"/>
      <c r="D101" s="87" t="s">
        <v>31</v>
      </c>
      <c r="E101" s="65">
        <v>16</v>
      </c>
      <c r="F101" s="65">
        <v>10</v>
      </c>
      <c r="G101" s="65">
        <v>26</v>
      </c>
      <c r="H101" s="57"/>
    </row>
    <row r="102" spans="2:8" x14ac:dyDescent="0.25">
      <c r="B102" s="147"/>
      <c r="C102" s="147"/>
      <c r="D102" s="87" t="s">
        <v>58</v>
      </c>
      <c r="E102" s="65">
        <v>50</v>
      </c>
      <c r="F102" s="65">
        <v>50</v>
      </c>
      <c r="G102" s="65">
        <v>100</v>
      </c>
      <c r="H102" s="57"/>
    </row>
    <row r="103" spans="2:8" x14ac:dyDescent="0.25">
      <c r="B103" s="147"/>
      <c r="C103" s="147"/>
      <c r="D103" s="87" t="s">
        <v>25</v>
      </c>
      <c r="E103" s="65">
        <v>23</v>
      </c>
      <c r="F103" s="65">
        <v>4</v>
      </c>
      <c r="G103" s="65">
        <v>27</v>
      </c>
      <c r="H103" s="57"/>
    </row>
    <row r="104" spans="2:8" x14ac:dyDescent="0.25">
      <c r="B104" s="147"/>
      <c r="C104" s="147"/>
      <c r="D104" s="87" t="s">
        <v>29</v>
      </c>
      <c r="E104" s="65">
        <v>23</v>
      </c>
      <c r="F104" s="65">
        <v>35</v>
      </c>
      <c r="G104" s="65">
        <v>58</v>
      </c>
      <c r="H104" s="57"/>
    </row>
    <row r="105" spans="2:8" x14ac:dyDescent="0.25">
      <c r="B105" s="147"/>
      <c r="C105" s="147"/>
      <c r="D105" s="87" t="s">
        <v>52</v>
      </c>
      <c r="E105" s="65">
        <v>4</v>
      </c>
      <c r="F105" s="65">
        <v>1</v>
      </c>
      <c r="G105" s="65">
        <v>5</v>
      </c>
      <c r="H105" s="57"/>
    </row>
    <row r="106" spans="2:8" x14ac:dyDescent="0.25">
      <c r="B106" s="147"/>
      <c r="C106" s="147" t="s">
        <v>40</v>
      </c>
      <c r="D106" s="147"/>
      <c r="E106" s="65">
        <v>212</v>
      </c>
      <c r="F106" s="65">
        <v>176</v>
      </c>
      <c r="G106" s="65">
        <v>388</v>
      </c>
      <c r="H106" s="57"/>
    </row>
    <row r="107" spans="2:8" x14ac:dyDescent="0.25">
      <c r="B107" s="147" t="s">
        <v>40</v>
      </c>
      <c r="C107" s="147" t="s">
        <v>71</v>
      </c>
      <c r="D107" s="87" t="s">
        <v>24</v>
      </c>
      <c r="E107" s="65">
        <v>21</v>
      </c>
      <c r="F107" s="65">
        <v>45</v>
      </c>
      <c r="G107" s="65">
        <v>66</v>
      </c>
      <c r="H107" s="57"/>
    </row>
    <row r="108" spans="2:8" x14ac:dyDescent="0.25">
      <c r="B108" s="147"/>
      <c r="C108" s="147"/>
      <c r="D108" s="87" t="s">
        <v>19</v>
      </c>
      <c r="E108" s="65">
        <v>31</v>
      </c>
      <c r="F108" s="65">
        <v>31</v>
      </c>
      <c r="G108" s="65">
        <v>62</v>
      </c>
      <c r="H108" s="57"/>
    </row>
    <row r="109" spans="2:8" x14ac:dyDescent="0.25">
      <c r="B109" s="147"/>
      <c r="C109" s="147"/>
      <c r="D109" s="87" t="s">
        <v>21</v>
      </c>
      <c r="E109" s="65">
        <v>39</v>
      </c>
      <c r="F109" s="65">
        <v>12</v>
      </c>
      <c r="G109" s="65">
        <v>51</v>
      </c>
      <c r="H109" s="57"/>
    </row>
    <row r="110" spans="2:8" x14ac:dyDescent="0.25">
      <c r="B110" s="147"/>
      <c r="C110" s="147"/>
      <c r="D110" s="87" t="s">
        <v>23</v>
      </c>
      <c r="E110" s="65">
        <v>37</v>
      </c>
      <c r="F110" s="65">
        <v>20</v>
      </c>
      <c r="G110" s="65">
        <v>57</v>
      </c>
      <c r="H110" s="57"/>
    </row>
    <row r="111" spans="2:8" x14ac:dyDescent="0.25">
      <c r="B111" s="147"/>
      <c r="C111" s="147"/>
      <c r="D111" s="87" t="s">
        <v>27</v>
      </c>
      <c r="E111" s="65">
        <v>75</v>
      </c>
      <c r="F111" s="65">
        <v>38</v>
      </c>
      <c r="G111" s="65">
        <v>113</v>
      </c>
      <c r="H111" s="57"/>
    </row>
    <row r="112" spans="2:8" x14ac:dyDescent="0.25">
      <c r="B112" s="147"/>
      <c r="C112" s="147"/>
      <c r="D112" s="87" t="s">
        <v>72</v>
      </c>
      <c r="E112" s="65">
        <v>2</v>
      </c>
      <c r="F112" s="65">
        <v>0</v>
      </c>
      <c r="G112" s="65">
        <v>2</v>
      </c>
      <c r="H112" s="57"/>
    </row>
    <row r="113" spans="2:8" x14ac:dyDescent="0.25">
      <c r="B113" s="147"/>
      <c r="C113" s="147"/>
      <c r="D113" s="87" t="s">
        <v>31</v>
      </c>
      <c r="E113" s="65">
        <v>22</v>
      </c>
      <c r="F113" s="65">
        <v>31</v>
      </c>
      <c r="G113" s="65">
        <v>53</v>
      </c>
      <c r="H113" s="57"/>
    </row>
    <row r="114" spans="2:8" x14ac:dyDescent="0.25">
      <c r="B114" s="147"/>
      <c r="C114" s="147"/>
      <c r="D114" s="87" t="s">
        <v>58</v>
      </c>
      <c r="E114" s="65">
        <v>114</v>
      </c>
      <c r="F114" s="65">
        <v>88</v>
      </c>
      <c r="G114" s="65">
        <v>202</v>
      </c>
      <c r="H114" s="57"/>
    </row>
    <row r="115" spans="2:8" x14ac:dyDescent="0.25">
      <c r="B115" s="147"/>
      <c r="C115" s="147"/>
      <c r="D115" s="87" t="s">
        <v>25</v>
      </c>
      <c r="E115" s="65">
        <v>48</v>
      </c>
      <c r="F115" s="65">
        <v>5</v>
      </c>
      <c r="G115" s="65">
        <v>53</v>
      </c>
      <c r="H115" s="57"/>
    </row>
    <row r="116" spans="2:8" x14ac:dyDescent="0.25">
      <c r="B116" s="147"/>
      <c r="C116" s="147"/>
      <c r="D116" s="87" t="s">
        <v>29</v>
      </c>
      <c r="E116" s="65">
        <v>46</v>
      </c>
      <c r="F116" s="65">
        <v>66</v>
      </c>
      <c r="G116" s="65">
        <v>112</v>
      </c>
      <c r="H116" s="57"/>
    </row>
    <row r="117" spans="2:8" x14ac:dyDescent="0.25">
      <c r="B117" s="147"/>
      <c r="C117" s="147"/>
      <c r="D117" s="87" t="s">
        <v>52</v>
      </c>
      <c r="E117" s="65">
        <v>10</v>
      </c>
      <c r="F117" s="65">
        <v>4</v>
      </c>
      <c r="G117" s="65">
        <v>14</v>
      </c>
      <c r="H117" s="57"/>
    </row>
    <row r="118" spans="2:8" x14ac:dyDescent="0.25">
      <c r="B118" s="147"/>
      <c r="C118" s="147" t="s">
        <v>40</v>
      </c>
      <c r="D118" s="147"/>
      <c r="E118" s="65">
        <v>445</v>
      </c>
      <c r="F118" s="65">
        <v>340</v>
      </c>
      <c r="G118" s="65">
        <v>785</v>
      </c>
      <c r="H118" s="57"/>
    </row>
    <row r="119" spans="2:8" x14ac:dyDescent="0.25">
      <c r="B119" s="66"/>
      <c r="C119" s="66"/>
      <c r="D119" s="66"/>
      <c r="E119" s="67"/>
      <c r="F119" s="67"/>
      <c r="G119" s="67"/>
    </row>
  </sheetData>
  <sheetProtection algorithmName="SHA-512" hashValue="KxHwbWmj+kQ4Cj0kjc1gwrsJQzgLj0TaIntaLOH40Ra6I/0JGThjb3e6u4fFUkCQxJohdukxHcvV2loXyLQLBA==" saltValue="dCO4ODhMZ/XvbBoDjeTpaw==" spinCount="100000" sheet="1" objects="1" scenarios="1"/>
  <mergeCells count="32">
    <mergeCell ref="B107:B118"/>
    <mergeCell ref="C107:C117"/>
    <mergeCell ref="C118:D118"/>
    <mergeCell ref="B83:B94"/>
    <mergeCell ref="C83:C93"/>
    <mergeCell ref="C94:D94"/>
    <mergeCell ref="B95:B106"/>
    <mergeCell ref="C95:C105"/>
    <mergeCell ref="C106:D106"/>
    <mergeCell ref="B58:B71"/>
    <mergeCell ref="G58:G71"/>
    <mergeCell ref="B73:J73"/>
    <mergeCell ref="B79:G79"/>
    <mergeCell ref="B81:D82"/>
    <mergeCell ref="E81:F81"/>
    <mergeCell ref="G81:G82"/>
    <mergeCell ref="B41:D41"/>
    <mergeCell ref="E41:I41"/>
    <mergeCell ref="J41:M41"/>
    <mergeCell ref="N41:O41"/>
    <mergeCell ref="P41:Q41"/>
    <mergeCell ref="B56:D56"/>
    <mergeCell ref="E56:F56"/>
    <mergeCell ref="G56:G57"/>
    <mergeCell ref="H56:I56"/>
    <mergeCell ref="J56:K56"/>
    <mergeCell ref="B40:J40"/>
    <mergeCell ref="B1:J1"/>
    <mergeCell ref="K1:K4"/>
    <mergeCell ref="B3:J4"/>
    <mergeCell ref="B5:J5"/>
    <mergeCell ref="B38:J38"/>
  </mergeCells>
  <hyperlinks>
    <hyperlink ref="K1" location="'List of Tables &amp; Charts'!A1" display="return to List of Tables &amp; Charts"/>
    <hyperlink ref="K1:K4" location="'Section 7 List of Tables Charts'!A1" display="return to List of Tables &amp; Charts"/>
  </hyperlinks>
  <pageMargins left="0.70866141732283472" right="0.70866141732283472" top="0.74803149606299213" bottom="0.74803149606299213" header="0.31496062992125984" footer="0.31496062992125984"/>
  <pageSetup paperSize="9" scale="43" orientation="portrait" r:id="rId1"/>
  <headerFooter>
    <oddFooter>&amp;L&amp;8Scottish Stroke Improvement Programme 2019 Report&amp;R&amp;8© NHS National Services Scotland/Crown Copyright</oddFooter>
  </headerFooter>
  <rowBreaks count="1" manualBreakCount="1">
    <brk id="3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0"/>
  <sheetViews>
    <sheetView showGridLines="0" workbookViewId="0"/>
  </sheetViews>
  <sheetFormatPr defaultColWidth="9.1796875" defaultRowHeight="12.5" x14ac:dyDescent="0.25"/>
  <cols>
    <col min="1" max="1" width="1.7265625" style="80" customWidth="1"/>
    <col min="2" max="2" width="12.7265625" style="80" customWidth="1"/>
    <col min="3" max="3" width="1.7265625" style="80" customWidth="1"/>
    <col min="4" max="4" width="50.7265625" style="80" customWidth="1"/>
    <col min="5" max="6" width="9.7265625" style="73" customWidth="1"/>
    <col min="7" max="7" width="9" style="73" customWidth="1"/>
    <col min="8" max="8" width="10.453125" style="80" customWidth="1"/>
    <col min="9" max="9" width="11.7265625" style="80" customWidth="1"/>
    <col min="10" max="10" width="9.1796875" style="80"/>
    <col min="11" max="11" width="11" style="80" customWidth="1"/>
    <col min="12" max="12" width="9.7265625" style="80" customWidth="1"/>
    <col min="13" max="13" width="11.54296875" style="80" customWidth="1"/>
    <col min="14" max="14" width="12.1796875" style="80" bestFit="1" customWidth="1"/>
    <col min="15" max="15" width="11.1796875" style="80" customWidth="1"/>
    <col min="16" max="17" width="9.1796875" style="80"/>
    <col min="18" max="19" width="9.26953125" style="80" bestFit="1" customWidth="1"/>
    <col min="20" max="16384" width="9.1796875" style="80"/>
  </cols>
  <sheetData>
    <row r="1" spans="2:13" ht="26.15" customHeight="1" x14ac:dyDescent="0.25">
      <c r="B1" s="109" t="s">
        <v>99</v>
      </c>
      <c r="C1" s="109"/>
      <c r="D1" s="109"/>
      <c r="E1" s="109"/>
      <c r="F1" s="109"/>
      <c r="G1" s="109"/>
      <c r="H1" s="109"/>
      <c r="I1" s="109"/>
      <c r="J1" s="109"/>
      <c r="K1" s="115" t="s">
        <v>17</v>
      </c>
    </row>
    <row r="2" spans="2:13" ht="60" customHeight="1" x14ac:dyDescent="0.25">
      <c r="B2" s="149" t="s">
        <v>79</v>
      </c>
      <c r="C2" s="149"/>
      <c r="D2" s="149"/>
      <c r="E2" s="149"/>
      <c r="F2" s="149"/>
      <c r="G2" s="149"/>
      <c r="H2" s="149"/>
      <c r="I2" s="149"/>
      <c r="J2" s="1"/>
      <c r="K2" s="115"/>
    </row>
    <row r="3" spans="2:13" ht="12.75" customHeight="1" x14ac:dyDescent="0.25">
      <c r="B3" s="150" t="s">
        <v>156</v>
      </c>
      <c r="C3" s="150"/>
      <c r="D3" s="150"/>
      <c r="E3" s="150"/>
      <c r="F3" s="150"/>
      <c r="G3" s="150"/>
      <c r="H3" s="150"/>
      <c r="I3" s="150"/>
      <c r="J3" s="150"/>
      <c r="K3" s="115"/>
    </row>
    <row r="4" spans="2:13" ht="12.75" customHeight="1" x14ac:dyDescent="0.25">
      <c r="B4" s="150"/>
      <c r="C4" s="150"/>
      <c r="D4" s="150"/>
      <c r="E4" s="150"/>
      <c r="F4" s="150"/>
      <c r="G4" s="150"/>
      <c r="H4" s="150"/>
      <c r="I4" s="150"/>
      <c r="J4" s="150"/>
      <c r="K4" s="115"/>
    </row>
    <row r="5" spans="2:13" ht="50.15" customHeight="1" x14ac:dyDescent="0.25">
      <c r="B5" s="117" t="s">
        <v>100</v>
      </c>
      <c r="C5" s="117"/>
      <c r="D5" s="117"/>
      <c r="E5" s="117"/>
      <c r="F5" s="117"/>
      <c r="G5" s="117"/>
      <c r="H5" s="117"/>
      <c r="I5" s="117"/>
      <c r="J5" s="117"/>
      <c r="K5" s="45"/>
      <c r="L5" s="45"/>
      <c r="M5" s="45"/>
    </row>
    <row r="6" spans="2:13" x14ac:dyDescent="0.25">
      <c r="B6" s="98"/>
      <c r="C6" s="98"/>
      <c r="D6" s="98"/>
      <c r="E6" s="98"/>
      <c r="F6" s="98"/>
      <c r="G6" s="98"/>
      <c r="H6" s="98"/>
      <c r="I6" s="98"/>
      <c r="J6" s="98"/>
      <c r="K6" s="45"/>
      <c r="L6" s="45"/>
      <c r="M6" s="45"/>
    </row>
    <row r="7" spans="2:13" x14ac:dyDescent="0.25">
      <c r="B7" s="45"/>
      <c r="C7" s="45"/>
      <c r="D7" s="45"/>
      <c r="E7" s="45"/>
      <c r="F7" s="45"/>
      <c r="G7" s="45"/>
      <c r="H7" s="45"/>
      <c r="I7" s="45"/>
      <c r="J7" s="45"/>
      <c r="K7" s="45"/>
      <c r="L7" s="45"/>
      <c r="M7" s="45"/>
    </row>
    <row r="8" spans="2:13" ht="12.75" customHeight="1" x14ac:dyDescent="0.25"/>
    <row r="37" spans="1:19" ht="13" x14ac:dyDescent="0.3">
      <c r="B37" s="101" t="s">
        <v>155</v>
      </c>
      <c r="C37" s="101"/>
      <c r="D37" s="102"/>
      <c r="E37" s="3"/>
      <c r="F37" s="3"/>
      <c r="G37" s="3"/>
      <c r="H37" s="3"/>
      <c r="I37" s="3"/>
      <c r="J37" s="3"/>
      <c r="K37" s="3"/>
      <c r="L37" s="3"/>
      <c r="M37" s="73"/>
      <c r="N37" s="73"/>
      <c r="O37" s="4"/>
      <c r="P37" s="4"/>
      <c r="Q37" s="4"/>
      <c r="R37" s="4"/>
    </row>
    <row r="38" spans="1:19" ht="13" x14ac:dyDescent="0.3">
      <c r="B38" s="103" t="s">
        <v>153</v>
      </c>
      <c r="C38" s="101"/>
      <c r="D38" s="102"/>
      <c r="E38" s="3"/>
      <c r="F38" s="3"/>
      <c r="G38" s="3"/>
      <c r="H38" s="3"/>
      <c r="I38" s="3"/>
      <c r="J38" s="3"/>
      <c r="K38" s="3"/>
      <c r="L38" s="3"/>
      <c r="M38" s="73"/>
      <c r="N38" s="73"/>
      <c r="O38" s="4"/>
      <c r="P38" s="4"/>
      <c r="Q38" s="4"/>
      <c r="R38" s="4"/>
    </row>
    <row r="39" spans="1:19" x14ac:dyDescent="0.25">
      <c r="B39" s="118" t="s">
        <v>152</v>
      </c>
      <c r="C39" s="118"/>
      <c r="D39" s="118"/>
      <c r="E39" s="118"/>
      <c r="F39" s="118"/>
      <c r="G39" s="118"/>
      <c r="H39" s="118"/>
      <c r="I39" s="118"/>
      <c r="J39" s="118"/>
      <c r="K39" s="73"/>
      <c r="L39" s="73"/>
      <c r="M39" s="73"/>
      <c r="N39" s="73"/>
    </row>
    <row r="40" spans="1:19" x14ac:dyDescent="0.25">
      <c r="B40" s="104" t="s">
        <v>0</v>
      </c>
      <c r="C40" s="104"/>
      <c r="D40" s="77"/>
      <c r="E40" s="3"/>
      <c r="F40" s="3"/>
      <c r="G40" s="3"/>
      <c r="H40" s="3"/>
      <c r="I40" s="3"/>
      <c r="J40" s="3"/>
      <c r="K40" s="3"/>
      <c r="L40" s="3"/>
      <c r="M40" s="73"/>
      <c r="N40" s="73"/>
    </row>
    <row r="41" spans="1:19" ht="70" customHeight="1" x14ac:dyDescent="0.25">
      <c r="B41" s="114" t="s">
        <v>85</v>
      </c>
      <c r="C41" s="114"/>
      <c r="D41" s="114"/>
      <c r="E41" s="114"/>
      <c r="F41" s="114"/>
      <c r="G41" s="114"/>
      <c r="H41" s="114"/>
      <c r="I41" s="114"/>
      <c r="J41" s="114"/>
    </row>
    <row r="42" spans="1:19" ht="25.5" customHeight="1" x14ac:dyDescent="0.25">
      <c r="B42" s="130" t="s">
        <v>90</v>
      </c>
      <c r="C42" s="131"/>
      <c r="D42" s="126"/>
      <c r="E42" s="132" t="s">
        <v>16</v>
      </c>
      <c r="F42" s="133"/>
      <c r="G42" s="133"/>
      <c r="H42" s="133"/>
      <c r="I42" s="134"/>
      <c r="J42" s="135" t="s">
        <v>42</v>
      </c>
      <c r="K42" s="136"/>
      <c r="L42" s="136"/>
      <c r="M42" s="137"/>
      <c r="N42" s="128"/>
      <c r="O42" s="129"/>
      <c r="P42" s="129"/>
      <c r="Q42" s="129"/>
    </row>
    <row r="43" spans="1:19" ht="45" customHeight="1" x14ac:dyDescent="0.25">
      <c r="B43" s="38" t="s">
        <v>2</v>
      </c>
      <c r="C43" s="39"/>
      <c r="D43" s="36" t="s">
        <v>3</v>
      </c>
      <c r="E43" s="5" t="s">
        <v>77</v>
      </c>
      <c r="F43" s="19" t="s">
        <v>91</v>
      </c>
      <c r="G43" s="21" t="s">
        <v>43</v>
      </c>
      <c r="H43" s="5" t="s">
        <v>78</v>
      </c>
      <c r="I43" s="5" t="s">
        <v>92</v>
      </c>
      <c r="J43" s="5" t="s">
        <v>75</v>
      </c>
      <c r="K43" s="5" t="s">
        <v>76</v>
      </c>
      <c r="L43" s="5" t="s">
        <v>98</v>
      </c>
      <c r="M43" s="5" t="s">
        <v>93</v>
      </c>
      <c r="N43" s="70"/>
      <c r="O43" s="69"/>
      <c r="P43" s="69"/>
      <c r="Q43" s="69"/>
      <c r="R43" s="69"/>
      <c r="S43" s="71"/>
    </row>
    <row r="44" spans="1:19" ht="13" x14ac:dyDescent="0.25">
      <c r="A44" s="6"/>
      <c r="B44" s="24" t="s">
        <v>33</v>
      </c>
      <c r="C44" s="40" t="str">
        <f t="shared" ref="C44" si="0">B44&amp;" (n="&amp;M44&amp;")"</f>
        <v>Scotland (n=385)</v>
      </c>
      <c r="D44" s="7" t="s">
        <v>51</v>
      </c>
      <c r="E44" s="8">
        <f t="shared" ref="E44:E54" si="1">IF(ISERR(J44/K44*100),"",J44/K44*100)</f>
        <v>88.011695906432749</v>
      </c>
      <c r="F44" s="8">
        <f t="shared" ref="F44:F54" si="2">IF(ISERR(L44/M44*100),"",L44/M44*100)</f>
        <v>83.896103896103895</v>
      </c>
      <c r="G44" s="8">
        <v>80</v>
      </c>
      <c r="H44" s="8" t="str">
        <f t="shared" ref="H44:H54" si="3">IF(AND(AND(K44&gt;0,J44&gt;0),ROUND(SUM(100*((2*J44+1.96^2)-(1.96*(SQRT(1.96^2+4*J44*(1-(J44/K44))))))/(2*(K44+1.96^2))),0)&lt;0),CONCATENATE(SUM(1*0)," - ",ROUND(SUM(100*((2*J44+1.96^2)+(1.96*(SQRT(1.96^2+4*J44*(1-(J44/K44))))))/(2*(K44+1.96^2))),0)),IF(AND(AND(K44&gt;0,J44&gt;0),ROUND(SUM(100*((2*J44+1.96^2)-(1.96*(SQRT(1.96^2+4*J44*(1-(J44/K44))))))/(2*(K44+1.96^2))),0)&gt;=0),CONCATENATE(ROUND(SUM(100*((2*J44+1.96^2)-(1.96*(SQRT(1.96^2+4*J44*(1-(J44/K44))))))/(2*(K44+1.96^2))),0)," - ",ROUND(SUM(100*((2*J44+1.96^2)+(1.96*(SQRT(1.96^2+4*J44*(1-(J44/K44))))))/(2*(K44+1.96^2))),0)),""))</f>
        <v>84 - 91</v>
      </c>
      <c r="I44" s="8" t="str">
        <f t="shared" ref="I44:I54" si="4">IF(AND(AND(M44&gt;0,L44&gt;0),ROUND(SUM(100*((2*L44+1.96^2)-(1.96*(SQRT(1.96^2+4*L44*(1-(L44/M44))))))/(2*(M44+1.96^2))),0)&lt;0),CONCATENATE(SUM(1*0)," - ",ROUND(SUM(100*((2*L44+1.96^2)+(1.96*(SQRT(1.96^2+4*L44*(1-(L44/M44))))))/(2*(M44+1.96^2))),0)),IF(AND(AND(M44&gt;0,L44&gt;0),ROUND(SUM(100*((2*L44+1.96^2)-(1.96*(SQRT(1.96^2+4*L44*(1-(L44/M44))))))/(2*(M44+1.96^2))),0)&gt;=0),CONCATENATE(ROUND(SUM(100*((2*L44+1.96^2)-(1.96*(SQRT(1.96^2+4*L44*(1-(L44/M44))))))/(2*(M44+1.96^2))),0)," - ",ROUND(SUM(100*((2*L44+1.96^2)+(1.96*(SQRT(1.96^2+4*L44*(1-(L44/M44))))))/(2*(M44+1.96^2))),0)),""))</f>
        <v>80 - 87</v>
      </c>
      <c r="J44" s="8">
        <f>SUM(J45:J54)</f>
        <v>301</v>
      </c>
      <c r="K44" s="8">
        <f t="shared" ref="K44:M44" si="5">SUM(K45:K54)</f>
        <v>342</v>
      </c>
      <c r="L44" s="8">
        <f t="shared" si="5"/>
        <v>323</v>
      </c>
      <c r="M44" s="8">
        <f t="shared" si="5"/>
        <v>385</v>
      </c>
      <c r="N44" s="70">
        <v>0</v>
      </c>
      <c r="O44" s="68"/>
      <c r="P44" s="72"/>
      <c r="Q44" s="72"/>
      <c r="R44" s="68"/>
      <c r="S44" s="71"/>
    </row>
    <row r="45" spans="1:19" ht="13" x14ac:dyDescent="0.25">
      <c r="A45" s="6"/>
      <c r="B45" s="24" t="s">
        <v>41</v>
      </c>
      <c r="C45" s="40" t="s">
        <v>142</v>
      </c>
      <c r="D45" s="7" t="s">
        <v>23</v>
      </c>
      <c r="E45" s="8">
        <f t="shared" si="1"/>
        <v>100</v>
      </c>
      <c r="F45" s="8">
        <f t="shared" si="2"/>
        <v>94.444444444444443</v>
      </c>
      <c r="G45" s="8">
        <v>80</v>
      </c>
      <c r="H45" s="8" t="str">
        <f t="shared" si="3"/>
        <v>77 - 100</v>
      </c>
      <c r="I45" s="8" t="str">
        <f t="shared" si="4"/>
        <v>74 - 99</v>
      </c>
      <c r="J45" s="8">
        <v>13</v>
      </c>
      <c r="K45" s="8">
        <v>13</v>
      </c>
      <c r="L45" s="8">
        <v>17</v>
      </c>
      <c r="M45" s="8">
        <v>18</v>
      </c>
      <c r="N45" s="70">
        <v>1</v>
      </c>
      <c r="O45" s="68"/>
      <c r="P45" s="72"/>
      <c r="Q45" s="72"/>
      <c r="R45" s="68"/>
      <c r="S45" s="71"/>
    </row>
    <row r="46" spans="1:19" ht="13" x14ac:dyDescent="0.25">
      <c r="A46" s="6"/>
      <c r="B46" s="24" t="s">
        <v>39</v>
      </c>
      <c r="C46" s="40" t="s">
        <v>143</v>
      </c>
      <c r="D46" s="7" t="s">
        <v>24</v>
      </c>
      <c r="E46" s="8">
        <f t="shared" si="1"/>
        <v>94.73684210526315</v>
      </c>
      <c r="F46" s="8">
        <f t="shared" si="2"/>
        <v>91.304347826086953</v>
      </c>
      <c r="G46" s="8">
        <v>80</v>
      </c>
      <c r="H46" s="8" t="str">
        <f t="shared" si="3"/>
        <v>75 - 99</v>
      </c>
      <c r="I46" s="8" t="str">
        <f t="shared" si="4"/>
        <v>73 - 98</v>
      </c>
      <c r="J46" s="8">
        <v>18</v>
      </c>
      <c r="K46" s="8">
        <v>19</v>
      </c>
      <c r="L46" s="8">
        <v>21</v>
      </c>
      <c r="M46" s="8">
        <v>23</v>
      </c>
      <c r="N46" s="70">
        <v>2</v>
      </c>
      <c r="O46" s="68"/>
      <c r="P46" s="72"/>
      <c r="Q46" s="72"/>
      <c r="R46" s="68"/>
      <c r="S46" s="71"/>
    </row>
    <row r="47" spans="1:19" ht="13" x14ac:dyDescent="0.25">
      <c r="A47" s="6"/>
      <c r="B47" s="24" t="s">
        <v>30</v>
      </c>
      <c r="C47" s="40" t="s">
        <v>144</v>
      </c>
      <c r="D47" s="7" t="s">
        <v>29</v>
      </c>
      <c r="E47" s="8">
        <f t="shared" si="1"/>
        <v>97.727272727272734</v>
      </c>
      <c r="F47" s="8">
        <f t="shared" si="2"/>
        <v>90</v>
      </c>
      <c r="G47" s="8">
        <v>80</v>
      </c>
      <c r="H47" s="8" t="str">
        <f t="shared" si="3"/>
        <v>88 - 100</v>
      </c>
      <c r="I47" s="8" t="str">
        <f t="shared" si="4"/>
        <v>79 - 96</v>
      </c>
      <c r="J47" s="8">
        <v>43</v>
      </c>
      <c r="K47" s="8">
        <v>44</v>
      </c>
      <c r="L47" s="8">
        <v>45</v>
      </c>
      <c r="M47" s="8">
        <v>50</v>
      </c>
      <c r="N47" s="70">
        <v>3</v>
      </c>
      <c r="O47" s="68"/>
      <c r="P47" s="72"/>
      <c r="Q47" s="72"/>
      <c r="R47" s="68"/>
      <c r="S47" s="71"/>
    </row>
    <row r="48" spans="1:19" ht="13" x14ac:dyDescent="0.25">
      <c r="A48" s="6"/>
      <c r="B48" s="24" t="s">
        <v>94</v>
      </c>
      <c r="C48" s="40" t="s">
        <v>145</v>
      </c>
      <c r="D48" s="7" t="s">
        <v>95</v>
      </c>
      <c r="E48" s="8">
        <f t="shared" si="1"/>
        <v>95.604395604395606</v>
      </c>
      <c r="F48" s="8">
        <f t="shared" si="2"/>
        <v>89.65517241379311</v>
      </c>
      <c r="G48" s="8">
        <v>80</v>
      </c>
      <c r="H48" s="8" t="str">
        <f t="shared" si="3"/>
        <v>89 - 98</v>
      </c>
      <c r="I48" s="8" t="str">
        <f t="shared" si="4"/>
        <v>83 - 94</v>
      </c>
      <c r="J48" s="8">
        <v>87</v>
      </c>
      <c r="K48" s="8">
        <v>91</v>
      </c>
      <c r="L48" s="8">
        <v>104</v>
      </c>
      <c r="M48" s="8">
        <v>116</v>
      </c>
      <c r="N48" s="70">
        <v>4</v>
      </c>
      <c r="O48" s="68"/>
      <c r="P48" s="72"/>
      <c r="Q48" s="72"/>
      <c r="R48" s="68"/>
      <c r="S48" s="71"/>
    </row>
    <row r="49" spans="1:19" ht="13" x14ac:dyDescent="0.25">
      <c r="A49" s="6"/>
      <c r="B49" s="24" t="s">
        <v>28</v>
      </c>
      <c r="C49" s="40" t="s">
        <v>146</v>
      </c>
      <c r="D49" s="7" t="s">
        <v>27</v>
      </c>
      <c r="E49" s="8">
        <f t="shared" si="1"/>
        <v>100</v>
      </c>
      <c r="F49" s="8">
        <f t="shared" si="2"/>
        <v>89.583333333333343</v>
      </c>
      <c r="G49" s="8">
        <v>80</v>
      </c>
      <c r="H49" s="8" t="str">
        <f t="shared" si="3"/>
        <v>92 - 100</v>
      </c>
      <c r="I49" s="8" t="str">
        <f t="shared" si="4"/>
        <v>78 - 95</v>
      </c>
      <c r="J49" s="8">
        <v>44</v>
      </c>
      <c r="K49" s="8">
        <v>44</v>
      </c>
      <c r="L49" s="8">
        <v>43</v>
      </c>
      <c r="M49" s="8">
        <v>48</v>
      </c>
      <c r="N49" s="70">
        <v>5</v>
      </c>
      <c r="O49" s="68"/>
      <c r="P49" s="72"/>
      <c r="Q49" s="72"/>
      <c r="R49" s="68"/>
      <c r="S49" s="71"/>
    </row>
    <row r="50" spans="1:19" ht="13" x14ac:dyDescent="0.25">
      <c r="A50" s="6"/>
      <c r="B50" s="24" t="s">
        <v>20</v>
      </c>
      <c r="C50" s="40" t="s">
        <v>147</v>
      </c>
      <c r="D50" s="7" t="s">
        <v>19</v>
      </c>
      <c r="E50" s="8">
        <f t="shared" si="1"/>
        <v>86.538461538461547</v>
      </c>
      <c r="F50" s="8">
        <f t="shared" si="2"/>
        <v>80.769230769230774</v>
      </c>
      <c r="G50" s="8">
        <v>80</v>
      </c>
      <c r="H50" s="8" t="str">
        <f t="shared" si="3"/>
        <v>75 - 93</v>
      </c>
      <c r="I50" s="8" t="str">
        <f t="shared" si="4"/>
        <v>68 - 89</v>
      </c>
      <c r="J50" s="8">
        <v>45</v>
      </c>
      <c r="K50" s="8">
        <v>52</v>
      </c>
      <c r="L50" s="8">
        <v>42</v>
      </c>
      <c r="M50" s="8">
        <v>52</v>
      </c>
      <c r="N50" s="70">
        <v>6</v>
      </c>
      <c r="O50" s="68"/>
      <c r="P50" s="72"/>
      <c r="Q50" s="72"/>
      <c r="R50" s="68"/>
      <c r="S50" s="71"/>
    </row>
    <row r="51" spans="1:19" ht="13" x14ac:dyDescent="0.25">
      <c r="A51" s="6"/>
      <c r="B51" s="24" t="s">
        <v>32</v>
      </c>
      <c r="C51" s="40" t="s">
        <v>148</v>
      </c>
      <c r="D51" s="7" t="s">
        <v>31</v>
      </c>
      <c r="E51" s="8">
        <f t="shared" si="1"/>
        <v>86.956521739130437</v>
      </c>
      <c r="F51" s="8">
        <f t="shared" si="2"/>
        <v>76.923076923076934</v>
      </c>
      <c r="G51" s="8">
        <v>80</v>
      </c>
      <c r="H51" s="8" t="str">
        <f t="shared" si="3"/>
        <v>68 - 95</v>
      </c>
      <c r="I51" s="8" t="str">
        <f t="shared" si="4"/>
        <v>58 - 89</v>
      </c>
      <c r="J51" s="8">
        <v>20</v>
      </c>
      <c r="K51" s="8">
        <v>23</v>
      </c>
      <c r="L51" s="8">
        <v>20</v>
      </c>
      <c r="M51" s="8">
        <v>26</v>
      </c>
      <c r="N51" s="70">
        <v>7</v>
      </c>
      <c r="O51" s="68"/>
      <c r="P51" s="72"/>
      <c r="Q51" s="72"/>
      <c r="R51" s="68"/>
      <c r="S51" s="71"/>
    </row>
    <row r="52" spans="1:19" ht="13" x14ac:dyDescent="0.25">
      <c r="A52" s="6"/>
      <c r="B52" s="24" t="s">
        <v>26</v>
      </c>
      <c r="C52" s="40" t="s">
        <v>149</v>
      </c>
      <c r="D52" s="7" t="s">
        <v>25</v>
      </c>
      <c r="E52" s="8">
        <f t="shared" si="1"/>
        <v>57.142857142857139</v>
      </c>
      <c r="F52" s="8">
        <f t="shared" si="2"/>
        <v>66.666666666666657</v>
      </c>
      <c r="G52" s="8">
        <v>80</v>
      </c>
      <c r="H52" s="8" t="str">
        <f t="shared" si="3"/>
        <v>37 - 76</v>
      </c>
      <c r="I52" s="8" t="str">
        <f t="shared" si="4"/>
        <v>49 - 81</v>
      </c>
      <c r="J52" s="8">
        <v>12</v>
      </c>
      <c r="K52" s="8">
        <v>21</v>
      </c>
      <c r="L52" s="8">
        <v>20</v>
      </c>
      <c r="M52" s="8">
        <v>30</v>
      </c>
      <c r="N52" s="70">
        <v>8</v>
      </c>
      <c r="O52" s="68"/>
      <c r="P52" s="72"/>
      <c r="Q52" s="72"/>
      <c r="R52" s="68"/>
      <c r="S52" s="71"/>
    </row>
    <row r="53" spans="1:19" ht="13" x14ac:dyDescent="0.25">
      <c r="A53" s="6"/>
      <c r="B53" s="24" t="s">
        <v>22</v>
      </c>
      <c r="C53" s="40" t="s">
        <v>150</v>
      </c>
      <c r="D53" s="7" t="s">
        <v>21</v>
      </c>
      <c r="E53" s="8">
        <f t="shared" si="1"/>
        <v>54.166666666666664</v>
      </c>
      <c r="F53" s="8">
        <f t="shared" si="2"/>
        <v>52.380952380952387</v>
      </c>
      <c r="G53" s="8">
        <v>80</v>
      </c>
      <c r="H53" s="8" t="str">
        <f t="shared" si="3"/>
        <v>35 - 72</v>
      </c>
      <c r="I53" s="8" t="str">
        <f t="shared" si="4"/>
        <v>32 - 72</v>
      </c>
      <c r="J53" s="8">
        <v>13</v>
      </c>
      <c r="K53" s="8">
        <v>24</v>
      </c>
      <c r="L53" s="8">
        <v>11</v>
      </c>
      <c r="M53" s="8">
        <v>21</v>
      </c>
      <c r="N53" s="70">
        <v>9</v>
      </c>
      <c r="O53" s="68"/>
      <c r="P53" s="72"/>
      <c r="Q53" s="72"/>
      <c r="R53" s="68"/>
      <c r="S53" s="71"/>
    </row>
    <row r="54" spans="1:19" ht="13" x14ac:dyDescent="0.25">
      <c r="A54" s="6"/>
      <c r="B54" s="24" t="s">
        <v>38</v>
      </c>
      <c r="C54" s="40" t="s">
        <v>151</v>
      </c>
      <c r="D54" s="7" t="s">
        <v>52</v>
      </c>
      <c r="E54" s="8">
        <f t="shared" si="1"/>
        <v>54.54545454545454</v>
      </c>
      <c r="F54" s="8">
        <f t="shared" si="2"/>
        <v>0</v>
      </c>
      <c r="G54" s="8">
        <v>80</v>
      </c>
      <c r="H54" s="8" t="str">
        <f t="shared" si="3"/>
        <v>28 - 79</v>
      </c>
      <c r="I54" s="8" t="str">
        <f t="shared" si="4"/>
        <v/>
      </c>
      <c r="J54" s="8">
        <v>6</v>
      </c>
      <c r="K54" s="8">
        <v>11</v>
      </c>
      <c r="L54" s="8">
        <v>0</v>
      </c>
      <c r="M54" s="8">
        <v>1</v>
      </c>
      <c r="N54" s="70">
        <v>10</v>
      </c>
      <c r="O54" s="68"/>
      <c r="P54" s="72"/>
      <c r="Q54" s="72"/>
      <c r="R54" s="68"/>
      <c r="S54" s="71"/>
    </row>
    <row r="55" spans="1:19" x14ac:dyDescent="0.25">
      <c r="B55" s="16"/>
      <c r="C55" s="16"/>
      <c r="G55" s="22"/>
    </row>
    <row r="56" spans="1:19" x14ac:dyDescent="0.25">
      <c r="B56" s="9"/>
      <c r="C56" s="9"/>
      <c r="D56" s="77"/>
      <c r="E56" s="3"/>
      <c r="F56" s="3"/>
      <c r="G56" s="18"/>
      <c r="H56" s="77"/>
      <c r="I56" s="77"/>
    </row>
    <row r="57" spans="1:19" ht="30" customHeight="1" x14ac:dyDescent="0.25">
      <c r="B57" s="119" t="s">
        <v>34</v>
      </c>
      <c r="C57" s="120"/>
      <c r="D57" s="121"/>
      <c r="E57" s="122" t="str">
        <f>F43&amp;" (%)"</f>
        <v>2018 &lt;=14 days (%)</v>
      </c>
      <c r="F57" s="123"/>
      <c r="G57" s="124"/>
      <c r="H57" s="126" t="s">
        <v>1</v>
      </c>
      <c r="I57" s="127"/>
      <c r="J57" s="128"/>
      <c r="K57" s="129"/>
    </row>
    <row r="58" spans="1:19" ht="35.15" customHeight="1" x14ac:dyDescent="0.25">
      <c r="B58" s="10"/>
      <c r="C58" s="37"/>
      <c r="D58" s="11" t="s">
        <v>35</v>
      </c>
      <c r="E58" s="12" t="s">
        <v>36</v>
      </c>
      <c r="F58" s="13" t="s">
        <v>18</v>
      </c>
      <c r="G58" s="125"/>
      <c r="H58" s="14" t="s">
        <v>4</v>
      </c>
      <c r="I58" s="15" t="s">
        <v>5</v>
      </c>
      <c r="J58" s="30"/>
      <c r="K58" s="29"/>
    </row>
    <row r="59" spans="1:19" ht="13" x14ac:dyDescent="0.25">
      <c r="A59" s="6" t="str">
        <f>D59</f>
        <v>Ayrshire &amp; Arran</v>
      </c>
      <c r="B59" s="138"/>
      <c r="C59" s="94"/>
      <c r="D59" s="23" t="s">
        <v>10</v>
      </c>
      <c r="E59" s="33">
        <f>IF(OR(ISERR(H59/I59*100),ISNA(H59/I59*100)),"",H59/I59*100)</f>
        <v>80.769230769230774</v>
      </c>
      <c r="F59" s="33" t="str">
        <f t="shared" ref="F59:F71" si="6">IF(AND(I59&gt;0,ROUND(SUM(100*((2*H59+1.96^2)-(1.96*(SQRT(1.96^2+4*H59*(1-(H59/I59))))))/(2*(I59+1.96^2))),0)&lt;0),CONCATENATE(SUM(1*0)," - ",ROUND(SUM(100*((2*H59+1.96^2)+(1.96*(SQRT(1.96^2+4*H59*(1-(H59/I59))))))/(2*(I59+1.96^2))),0)),IF(AND(I59&gt;0,ROUND(SUM(100*((2*H59+1.96^2)-(1.96*(SQRT(1.96^2+4*H59*(1-(H59/I59))))))/(2*(I59+1.96^2))),0)&gt;=0),CONCATENATE(ROUND(SUM(100*((2*H59+1.96^2)-(1.96*(SQRT(1.96^2+4*H59*(1-(H59/I59))))))/(2*(I59+1.96^2))),0)," - ",ROUND(SUM(100*((2*H59+1.96^2)+(1.96*(SQRT(1.96^2+4*H59*(1-(H59/I59))))))/(2*(I59+1.96^2))),0)),""))</f>
        <v>68 - 89</v>
      </c>
      <c r="G59" s="141"/>
      <c r="H59" s="34">
        <f>L50</f>
        <v>42</v>
      </c>
      <c r="I59" s="34">
        <f>M50</f>
        <v>52</v>
      </c>
      <c r="J59" s="30"/>
      <c r="K59" s="29"/>
    </row>
    <row r="60" spans="1:19" ht="13" x14ac:dyDescent="0.3">
      <c r="A60" s="6" t="str">
        <f t="shared" ref="A60:A72" si="7">D60</f>
        <v>Borders*</v>
      </c>
      <c r="B60" s="139"/>
      <c r="C60" s="95"/>
      <c r="D60" s="23" t="s">
        <v>44</v>
      </c>
      <c r="E60" s="33" t="str">
        <f t="shared" ref="E60:E71" si="8">IF(ISERR(H60/I60*100),"",H60/I60*100)</f>
        <v/>
      </c>
      <c r="F60" s="33"/>
      <c r="G60" s="141"/>
      <c r="H60" s="34"/>
      <c r="I60" s="35"/>
      <c r="J60" s="31"/>
      <c r="K60" s="32"/>
    </row>
    <row r="61" spans="1:19" ht="13" x14ac:dyDescent="0.3">
      <c r="A61" s="6" t="str">
        <f t="shared" si="7"/>
        <v>Dumfries &amp; Galloway</v>
      </c>
      <c r="B61" s="139"/>
      <c r="C61" s="95"/>
      <c r="D61" s="23" t="s">
        <v>8</v>
      </c>
      <c r="E61" s="33">
        <f t="shared" si="8"/>
        <v>52.380952380952387</v>
      </c>
      <c r="F61" s="33" t="str">
        <f t="shared" si="6"/>
        <v>32 - 72</v>
      </c>
      <c r="G61" s="141"/>
      <c r="H61" s="34">
        <f>L53</f>
        <v>11</v>
      </c>
      <c r="I61" s="34">
        <f>M53</f>
        <v>21</v>
      </c>
      <c r="J61" s="31"/>
      <c r="K61" s="32"/>
    </row>
    <row r="62" spans="1:19" ht="13" x14ac:dyDescent="0.3">
      <c r="A62" s="6" t="str">
        <f t="shared" si="7"/>
        <v>Fife</v>
      </c>
      <c r="B62" s="139"/>
      <c r="C62" s="95"/>
      <c r="D62" s="23" t="s">
        <v>7</v>
      </c>
      <c r="E62" s="33">
        <f t="shared" si="8"/>
        <v>0</v>
      </c>
      <c r="F62" s="33" t="str">
        <f t="shared" si="6"/>
        <v>0 - 79</v>
      </c>
      <c r="G62" s="141"/>
      <c r="H62" s="34">
        <f>L54</f>
        <v>0</v>
      </c>
      <c r="I62" s="34">
        <f>M54</f>
        <v>1</v>
      </c>
      <c r="J62" s="31"/>
      <c r="K62" s="32"/>
    </row>
    <row r="63" spans="1:19" ht="13" x14ac:dyDescent="0.3">
      <c r="A63" s="6" t="str">
        <f t="shared" si="7"/>
        <v>Forth Valley</v>
      </c>
      <c r="B63" s="139"/>
      <c r="C63" s="95"/>
      <c r="D63" s="23" t="s">
        <v>12</v>
      </c>
      <c r="E63" s="33">
        <f t="shared" si="8"/>
        <v>94.444444444444443</v>
      </c>
      <c r="F63" s="33" t="str">
        <f t="shared" si="6"/>
        <v>74 - 99</v>
      </c>
      <c r="G63" s="141"/>
      <c r="H63" s="34">
        <f>L45</f>
        <v>17</v>
      </c>
      <c r="I63" s="34">
        <f>M45</f>
        <v>18</v>
      </c>
      <c r="J63" s="31"/>
      <c r="K63" s="32"/>
    </row>
    <row r="64" spans="1:19" ht="13" x14ac:dyDescent="0.3">
      <c r="A64" s="6" t="str">
        <f>D64</f>
        <v>Grampian</v>
      </c>
      <c r="B64" s="139"/>
      <c r="C64" s="95"/>
      <c r="D64" s="23" t="s">
        <v>11</v>
      </c>
      <c r="E64" s="33">
        <f>IF(ISERR(H64/I64*100),"",H64/I64*100)</f>
        <v>91.304347826086953</v>
      </c>
      <c r="F64" s="33" t="str">
        <f>IF(AND(I64&gt;0,ROUND(SUM(100*((2*H64+1.96^2)-(1.96*(SQRT(1.96^2+4*H64*(1-(H64/I64))))))/(2*(I64+1.96^2))),0)&lt;0),CONCATENATE(SUM(1*0)," - ",ROUND(SUM(100*((2*H64+1.96^2)+(1.96*(SQRT(1.96^2+4*H64*(1-(H64/I64))))))/(2*(I64+1.96^2))),0)),IF(AND(I64&gt;0,ROUND(SUM(100*((2*H64+1.96^2)-(1.96*(SQRT(1.96^2+4*H64*(1-(H64/I64))))))/(2*(I64+1.96^2))),0)&gt;=0),CONCATENATE(ROUND(SUM(100*((2*H64+1.96^2)-(1.96*(SQRT(1.96^2+4*H64*(1-(H64/I64))))))/(2*(I64+1.96^2))),0)," - ",ROUND(SUM(100*((2*H64+1.96^2)+(1.96*(SQRT(1.96^2+4*H64*(1-(H64/I64))))))/(2*(I64+1.96^2))),0)),""))</f>
        <v>73 - 98</v>
      </c>
      <c r="G64" s="141"/>
      <c r="H64" s="34">
        <f>L46</f>
        <v>21</v>
      </c>
      <c r="I64" s="34">
        <f>M46</f>
        <v>23</v>
      </c>
      <c r="J64" s="31"/>
      <c r="K64" s="32"/>
    </row>
    <row r="65" spans="1:14" ht="13" x14ac:dyDescent="0.3">
      <c r="A65" s="6" t="str">
        <f t="shared" si="7"/>
        <v>Greater Glasgow &amp; Clyde</v>
      </c>
      <c r="B65" s="139"/>
      <c r="C65" s="95"/>
      <c r="D65" s="23" t="s">
        <v>15</v>
      </c>
      <c r="E65" s="33">
        <f t="shared" si="8"/>
        <v>89.65517241379311</v>
      </c>
      <c r="F65" s="33" t="str">
        <f t="shared" si="6"/>
        <v>83 - 94</v>
      </c>
      <c r="G65" s="141"/>
      <c r="H65" s="34">
        <f>L48</f>
        <v>104</v>
      </c>
      <c r="I65" s="34">
        <f>M48</f>
        <v>116</v>
      </c>
      <c r="J65" s="31"/>
      <c r="K65" s="32"/>
    </row>
    <row r="66" spans="1:14" ht="13" x14ac:dyDescent="0.3">
      <c r="A66" s="6" t="str">
        <f t="shared" si="7"/>
        <v>Highland</v>
      </c>
      <c r="B66" s="139"/>
      <c r="C66" s="95"/>
      <c r="D66" s="23" t="s">
        <v>13</v>
      </c>
      <c r="E66" s="33">
        <f t="shared" si="8"/>
        <v>66.666666666666657</v>
      </c>
      <c r="F66" s="33" t="str">
        <f t="shared" si="6"/>
        <v>49 - 81</v>
      </c>
      <c r="G66" s="141"/>
      <c r="H66" s="34">
        <f>L52</f>
        <v>20</v>
      </c>
      <c r="I66" s="34">
        <f>M52</f>
        <v>30</v>
      </c>
      <c r="J66" s="31"/>
      <c r="K66" s="32"/>
    </row>
    <row r="67" spans="1:14" ht="13" x14ac:dyDescent="0.3">
      <c r="A67" s="6" t="str">
        <f t="shared" si="7"/>
        <v>Lanarkshire</v>
      </c>
      <c r="B67" s="139"/>
      <c r="C67" s="95"/>
      <c r="D67" s="23" t="s">
        <v>6</v>
      </c>
      <c r="E67" s="33">
        <f t="shared" si="8"/>
        <v>89.583333333333343</v>
      </c>
      <c r="F67" s="33" t="str">
        <f t="shared" si="6"/>
        <v>78 - 95</v>
      </c>
      <c r="G67" s="141"/>
      <c r="H67" s="34">
        <f>L49</f>
        <v>43</v>
      </c>
      <c r="I67" s="34">
        <f>M49</f>
        <v>48</v>
      </c>
      <c r="J67" s="31"/>
      <c r="K67" s="32"/>
    </row>
    <row r="68" spans="1:14" ht="13" x14ac:dyDescent="0.3">
      <c r="A68" s="6" t="str">
        <f t="shared" si="7"/>
        <v>Lothian</v>
      </c>
      <c r="B68" s="139"/>
      <c r="C68" s="95"/>
      <c r="D68" s="23" t="s">
        <v>14</v>
      </c>
      <c r="E68" s="33">
        <f t="shared" si="8"/>
        <v>90</v>
      </c>
      <c r="F68" s="33" t="str">
        <f t="shared" si="6"/>
        <v>79 - 96</v>
      </c>
      <c r="G68" s="141"/>
      <c r="H68" s="34">
        <f>L47</f>
        <v>45</v>
      </c>
      <c r="I68" s="34">
        <f>M47</f>
        <v>50</v>
      </c>
      <c r="J68" s="31"/>
      <c r="K68" s="32"/>
    </row>
    <row r="69" spans="1:14" ht="13" x14ac:dyDescent="0.3">
      <c r="A69" s="6" t="str">
        <f t="shared" si="7"/>
        <v>Orkney*</v>
      </c>
      <c r="B69" s="139"/>
      <c r="C69" s="95"/>
      <c r="D69" s="23" t="s">
        <v>45</v>
      </c>
      <c r="E69" s="33"/>
      <c r="F69" s="33"/>
      <c r="G69" s="141"/>
      <c r="H69" s="34"/>
      <c r="I69" s="35"/>
      <c r="J69" s="31"/>
      <c r="K69" s="32"/>
    </row>
    <row r="70" spans="1:14" ht="13" x14ac:dyDescent="0.3">
      <c r="A70" s="6" t="str">
        <f t="shared" si="7"/>
        <v>Shetland*</v>
      </c>
      <c r="B70" s="139"/>
      <c r="C70" s="95"/>
      <c r="D70" s="23" t="s">
        <v>46</v>
      </c>
      <c r="E70" s="33"/>
      <c r="F70" s="33"/>
      <c r="G70" s="141"/>
      <c r="H70" s="34"/>
      <c r="I70" s="35"/>
      <c r="J70" s="31"/>
      <c r="K70" s="32"/>
    </row>
    <row r="71" spans="1:14" ht="13" x14ac:dyDescent="0.3">
      <c r="A71" s="6" t="str">
        <f t="shared" si="7"/>
        <v>Tayside</v>
      </c>
      <c r="B71" s="139"/>
      <c r="C71" s="95"/>
      <c r="D71" s="23" t="s">
        <v>9</v>
      </c>
      <c r="E71" s="33">
        <f t="shared" si="8"/>
        <v>76.923076923076934</v>
      </c>
      <c r="F71" s="33" t="str">
        <f t="shared" si="6"/>
        <v>58 - 89</v>
      </c>
      <c r="G71" s="141"/>
      <c r="H71" s="34">
        <f>L51</f>
        <v>20</v>
      </c>
      <c r="I71" s="34">
        <f>M51</f>
        <v>26</v>
      </c>
      <c r="J71" s="31"/>
      <c r="K71" s="32"/>
    </row>
    <row r="72" spans="1:14" ht="13" x14ac:dyDescent="0.3">
      <c r="A72" s="6" t="str">
        <f t="shared" si="7"/>
        <v>Western Isles*</v>
      </c>
      <c r="B72" s="140"/>
      <c r="C72" s="96"/>
      <c r="D72" s="23" t="s">
        <v>47</v>
      </c>
      <c r="E72" s="33"/>
      <c r="F72" s="33"/>
      <c r="G72" s="142"/>
      <c r="H72" s="34"/>
      <c r="I72" s="35"/>
      <c r="J72" s="31"/>
      <c r="K72" s="32"/>
    </row>
    <row r="73" spans="1:14" ht="13" x14ac:dyDescent="0.3">
      <c r="B73" s="9"/>
      <c r="C73" s="9"/>
      <c r="D73" s="2"/>
      <c r="E73" s="3"/>
      <c r="F73" s="3"/>
      <c r="H73" s="4"/>
      <c r="I73" s="4"/>
    </row>
    <row r="74" spans="1:14" x14ac:dyDescent="0.25">
      <c r="B74" s="143" t="s">
        <v>48</v>
      </c>
      <c r="C74" s="143"/>
      <c r="D74" s="143"/>
      <c r="E74" s="143"/>
      <c r="F74" s="143"/>
      <c r="G74" s="143"/>
      <c r="H74" s="143"/>
      <c r="I74" s="143"/>
      <c r="J74" s="143"/>
      <c r="K74" s="3"/>
      <c r="L74" s="3"/>
      <c r="M74" s="73"/>
      <c r="N74" s="73"/>
    </row>
    <row r="75" spans="1:14" x14ac:dyDescent="0.25">
      <c r="B75" s="92"/>
      <c r="C75" s="92"/>
      <c r="D75" s="92"/>
      <c r="E75" s="92"/>
      <c r="F75" s="92"/>
      <c r="G75" s="92"/>
      <c r="H75" s="92"/>
      <c r="I75" s="92"/>
      <c r="J75" s="92"/>
      <c r="K75" s="3"/>
      <c r="L75" s="3"/>
      <c r="M75" s="73"/>
      <c r="N75" s="73"/>
    </row>
    <row r="76" spans="1:14" x14ac:dyDescent="0.25">
      <c r="B76" s="17" t="s">
        <v>37</v>
      </c>
      <c r="C76" s="17"/>
      <c r="E76" s="3"/>
      <c r="F76" s="3"/>
      <c r="G76" s="3"/>
      <c r="H76" s="3"/>
      <c r="I76" s="3"/>
      <c r="J76" s="3"/>
      <c r="K76" s="3"/>
      <c r="L76" s="3"/>
      <c r="M76" s="73"/>
      <c r="N76" s="73"/>
    </row>
    <row r="77" spans="1:14" ht="14.5" x14ac:dyDescent="0.35">
      <c r="B77"/>
      <c r="C77"/>
      <c r="D77"/>
      <c r="E77"/>
      <c r="F77"/>
      <c r="G77"/>
      <c r="H77"/>
      <c r="I77"/>
      <c r="J77"/>
      <c r="K77"/>
    </row>
    <row r="78" spans="1:14" ht="14.5" x14ac:dyDescent="0.35">
      <c r="B78"/>
      <c r="C78"/>
      <c r="D78"/>
      <c r="E78"/>
      <c r="F78"/>
      <c r="G78"/>
      <c r="H78"/>
      <c r="I78"/>
      <c r="J78"/>
      <c r="K78"/>
    </row>
    <row r="79" spans="1:14" ht="14.5" x14ac:dyDescent="0.35">
      <c r="B79" s="61"/>
      <c r="C79" s="61"/>
      <c r="D79" s="61"/>
      <c r="E79" s="61"/>
      <c r="F79" s="61"/>
      <c r="G79" s="61"/>
      <c r="H79"/>
      <c r="I79"/>
      <c r="J79"/>
      <c r="K79"/>
    </row>
    <row r="80" spans="1:14" ht="14.5" x14ac:dyDescent="0.35">
      <c r="B80" s="144" t="s">
        <v>68</v>
      </c>
      <c r="C80" s="144"/>
      <c r="D80" s="144"/>
      <c r="E80" s="144"/>
      <c r="F80" s="144"/>
      <c r="G80" s="144"/>
      <c r="H80" s="57"/>
      <c r="I80"/>
      <c r="J80"/>
      <c r="K80"/>
    </row>
    <row r="81" spans="2:12" ht="14.5" x14ac:dyDescent="0.35">
      <c r="B81" s="62" t="s">
        <v>63</v>
      </c>
      <c r="C81" s="63"/>
      <c r="D81" s="63"/>
      <c r="E81" s="63"/>
      <c r="F81" s="63"/>
      <c r="G81" s="63"/>
      <c r="H81" s="57"/>
      <c r="I81"/>
      <c r="J81"/>
      <c r="K81"/>
    </row>
    <row r="82" spans="2:12" ht="14.5" x14ac:dyDescent="0.35">
      <c r="B82" s="145" t="s">
        <v>69</v>
      </c>
      <c r="C82" s="145"/>
      <c r="D82" s="145"/>
      <c r="E82" s="146" t="s">
        <v>70</v>
      </c>
      <c r="F82" s="146"/>
      <c r="G82" s="146" t="s">
        <v>40</v>
      </c>
      <c r="H82" s="57"/>
      <c r="I82"/>
      <c r="J82"/>
      <c r="K82"/>
    </row>
    <row r="83" spans="2:12" ht="14.5" x14ac:dyDescent="0.35">
      <c r="B83" s="145"/>
      <c r="C83" s="145"/>
      <c r="D83" s="145"/>
      <c r="E83" s="64" t="s">
        <v>64</v>
      </c>
      <c r="F83" s="64" t="s">
        <v>65</v>
      </c>
      <c r="G83" s="146"/>
      <c r="H83" s="57"/>
      <c r="I83"/>
      <c r="J83"/>
      <c r="K83"/>
    </row>
    <row r="84" spans="2:12" ht="14.5" x14ac:dyDescent="0.35">
      <c r="B84" s="148" t="s">
        <v>66</v>
      </c>
      <c r="C84" s="147" t="s">
        <v>71</v>
      </c>
      <c r="D84" s="93" t="s">
        <v>24</v>
      </c>
      <c r="E84" s="65">
        <v>14</v>
      </c>
      <c r="F84" s="65">
        <v>16</v>
      </c>
      <c r="G84" s="65">
        <v>30</v>
      </c>
      <c r="H84" s="57"/>
      <c r="I84"/>
      <c r="J84"/>
      <c r="K84" s="58"/>
      <c r="L84" s="58"/>
    </row>
    <row r="85" spans="2:12" ht="14.5" x14ac:dyDescent="0.35">
      <c r="B85" s="147"/>
      <c r="C85" s="147"/>
      <c r="D85" s="93" t="s">
        <v>19</v>
      </c>
      <c r="E85" s="65">
        <v>12</v>
      </c>
      <c r="F85" s="65">
        <v>13</v>
      </c>
      <c r="G85" s="65">
        <v>25</v>
      </c>
      <c r="H85" s="57"/>
      <c r="I85"/>
      <c r="J85"/>
      <c r="K85" s="58"/>
      <c r="L85" s="58"/>
    </row>
    <row r="86" spans="2:12" ht="14.5" x14ac:dyDescent="0.35">
      <c r="B86" s="147"/>
      <c r="C86" s="147"/>
      <c r="D86" s="93" t="s">
        <v>21</v>
      </c>
      <c r="E86" s="65">
        <v>19</v>
      </c>
      <c r="F86" s="65">
        <v>10</v>
      </c>
      <c r="G86" s="65">
        <v>29</v>
      </c>
      <c r="H86" s="57"/>
      <c r="I86"/>
      <c r="J86"/>
      <c r="K86" s="58"/>
      <c r="L86" s="58"/>
    </row>
    <row r="87" spans="2:12" ht="14.5" x14ac:dyDescent="0.35">
      <c r="B87" s="147"/>
      <c r="C87" s="147"/>
      <c r="D87" s="93" t="s">
        <v>23</v>
      </c>
      <c r="E87" s="65">
        <v>20</v>
      </c>
      <c r="F87" s="65">
        <v>11</v>
      </c>
      <c r="G87" s="65">
        <v>31</v>
      </c>
      <c r="H87" s="57"/>
      <c r="I87"/>
      <c r="J87"/>
      <c r="K87" s="58"/>
      <c r="L87" s="58"/>
    </row>
    <row r="88" spans="2:12" ht="14.5" x14ac:dyDescent="0.35">
      <c r="B88" s="147"/>
      <c r="C88" s="147"/>
      <c r="D88" s="93" t="s">
        <v>27</v>
      </c>
      <c r="E88" s="65">
        <v>43</v>
      </c>
      <c r="F88" s="65">
        <v>20</v>
      </c>
      <c r="G88" s="65">
        <v>63</v>
      </c>
      <c r="H88" s="57"/>
      <c r="I88"/>
      <c r="J88"/>
      <c r="K88" s="58"/>
      <c r="L88" s="58"/>
    </row>
    <row r="89" spans="2:12" ht="14.5" x14ac:dyDescent="0.35">
      <c r="B89" s="147"/>
      <c r="C89" s="147"/>
      <c r="D89" s="93" t="s">
        <v>72</v>
      </c>
      <c r="E89" s="65">
        <v>1</v>
      </c>
      <c r="F89" s="65">
        <v>0</v>
      </c>
      <c r="G89" s="65">
        <v>1</v>
      </c>
      <c r="H89" s="57"/>
      <c r="I89"/>
      <c r="J89"/>
      <c r="K89" s="58"/>
      <c r="L89" s="58"/>
    </row>
    <row r="90" spans="2:12" ht="14.5" x14ac:dyDescent="0.35">
      <c r="B90" s="147"/>
      <c r="C90" s="147"/>
      <c r="D90" s="93" t="s">
        <v>31</v>
      </c>
      <c r="E90" s="65">
        <v>6</v>
      </c>
      <c r="F90" s="65">
        <v>21</v>
      </c>
      <c r="G90" s="65">
        <v>27</v>
      </c>
      <c r="H90" s="57"/>
      <c r="I90"/>
      <c r="J90"/>
      <c r="K90" s="58"/>
      <c r="L90" s="58"/>
    </row>
    <row r="91" spans="2:12" ht="14.5" x14ac:dyDescent="0.35">
      <c r="B91" s="147"/>
      <c r="C91" s="147"/>
      <c r="D91" s="93" t="s">
        <v>58</v>
      </c>
      <c r="E91" s="65">
        <v>64</v>
      </c>
      <c r="F91" s="65">
        <v>38</v>
      </c>
      <c r="G91" s="65">
        <v>102</v>
      </c>
      <c r="H91" s="57"/>
      <c r="I91"/>
      <c r="J91"/>
      <c r="K91" s="58"/>
      <c r="L91" s="58"/>
    </row>
    <row r="92" spans="2:12" ht="14.5" x14ac:dyDescent="0.35">
      <c r="B92" s="147"/>
      <c r="C92" s="147"/>
      <c r="D92" s="93" t="s">
        <v>25</v>
      </c>
      <c r="E92" s="65">
        <v>25</v>
      </c>
      <c r="F92" s="65">
        <v>1</v>
      </c>
      <c r="G92" s="65">
        <v>26</v>
      </c>
      <c r="H92" s="57"/>
      <c r="K92" s="58"/>
      <c r="L92" s="58"/>
    </row>
    <row r="93" spans="2:12" ht="14.5" x14ac:dyDescent="0.35">
      <c r="B93" s="147"/>
      <c r="C93" s="147"/>
      <c r="D93" s="93" t="s">
        <v>29</v>
      </c>
      <c r="E93" s="65">
        <v>23</v>
      </c>
      <c r="F93" s="65">
        <v>31</v>
      </c>
      <c r="G93" s="65">
        <v>54</v>
      </c>
      <c r="H93" s="57"/>
      <c r="K93" s="58"/>
      <c r="L93" s="58"/>
    </row>
    <row r="94" spans="2:12" ht="14.5" x14ac:dyDescent="0.35">
      <c r="B94" s="147"/>
      <c r="C94" s="147"/>
      <c r="D94" s="93" t="s">
        <v>52</v>
      </c>
      <c r="E94" s="65">
        <v>6</v>
      </c>
      <c r="F94" s="65">
        <v>3</v>
      </c>
      <c r="G94" s="65">
        <v>9</v>
      </c>
      <c r="H94" s="57"/>
      <c r="K94" s="58"/>
      <c r="L94" s="58"/>
    </row>
    <row r="95" spans="2:12" x14ac:dyDescent="0.25">
      <c r="B95" s="147"/>
      <c r="C95" s="147" t="s">
        <v>40</v>
      </c>
      <c r="D95" s="147"/>
      <c r="E95" s="65">
        <v>233</v>
      </c>
      <c r="F95" s="65">
        <v>164</v>
      </c>
      <c r="G95" s="65">
        <v>397</v>
      </c>
      <c r="H95" s="57"/>
    </row>
    <row r="96" spans="2:12" x14ac:dyDescent="0.25">
      <c r="B96" s="148" t="s">
        <v>67</v>
      </c>
      <c r="C96" s="147" t="s">
        <v>71</v>
      </c>
      <c r="D96" s="93" t="s">
        <v>24</v>
      </c>
      <c r="E96" s="65">
        <v>7</v>
      </c>
      <c r="F96" s="65">
        <v>29</v>
      </c>
      <c r="G96" s="65">
        <v>36</v>
      </c>
      <c r="H96" s="57"/>
    </row>
    <row r="97" spans="2:8" x14ac:dyDescent="0.25">
      <c r="B97" s="147"/>
      <c r="C97" s="147"/>
      <c r="D97" s="93" t="s">
        <v>19</v>
      </c>
      <c r="E97" s="65">
        <v>19</v>
      </c>
      <c r="F97" s="65">
        <v>18</v>
      </c>
      <c r="G97" s="65">
        <v>37</v>
      </c>
      <c r="H97" s="57"/>
    </row>
    <row r="98" spans="2:8" x14ac:dyDescent="0.25">
      <c r="B98" s="147"/>
      <c r="C98" s="147"/>
      <c r="D98" s="93" t="s">
        <v>21</v>
      </c>
      <c r="E98" s="65">
        <v>20</v>
      </c>
      <c r="F98" s="65">
        <v>2</v>
      </c>
      <c r="G98" s="65">
        <v>22</v>
      </c>
      <c r="H98" s="57"/>
    </row>
    <row r="99" spans="2:8" x14ac:dyDescent="0.25">
      <c r="B99" s="147"/>
      <c r="C99" s="147"/>
      <c r="D99" s="93" t="s">
        <v>23</v>
      </c>
      <c r="E99" s="65">
        <v>17</v>
      </c>
      <c r="F99" s="65">
        <v>9</v>
      </c>
      <c r="G99" s="65">
        <v>26</v>
      </c>
      <c r="H99" s="57"/>
    </row>
    <row r="100" spans="2:8" x14ac:dyDescent="0.25">
      <c r="B100" s="147"/>
      <c r="C100" s="147"/>
      <c r="D100" s="93" t="s">
        <v>27</v>
      </c>
      <c r="E100" s="65">
        <v>32</v>
      </c>
      <c r="F100" s="65">
        <v>18</v>
      </c>
      <c r="G100" s="65">
        <v>50</v>
      </c>
      <c r="H100" s="57"/>
    </row>
    <row r="101" spans="2:8" x14ac:dyDescent="0.25">
      <c r="B101" s="147"/>
      <c r="C101" s="147"/>
      <c r="D101" s="93" t="s">
        <v>72</v>
      </c>
      <c r="E101" s="65">
        <v>1</v>
      </c>
      <c r="F101" s="65">
        <v>0</v>
      </c>
      <c r="G101" s="65">
        <v>1</v>
      </c>
      <c r="H101" s="57"/>
    </row>
    <row r="102" spans="2:8" x14ac:dyDescent="0.25">
      <c r="B102" s="147"/>
      <c r="C102" s="147"/>
      <c r="D102" s="93" t="s">
        <v>31</v>
      </c>
      <c r="E102" s="65">
        <v>16</v>
      </c>
      <c r="F102" s="65">
        <v>10</v>
      </c>
      <c r="G102" s="65">
        <v>26</v>
      </c>
      <c r="H102" s="57"/>
    </row>
    <row r="103" spans="2:8" x14ac:dyDescent="0.25">
      <c r="B103" s="147"/>
      <c r="C103" s="147"/>
      <c r="D103" s="93" t="s">
        <v>58</v>
      </c>
      <c r="E103" s="65">
        <v>50</v>
      </c>
      <c r="F103" s="65">
        <v>50</v>
      </c>
      <c r="G103" s="65">
        <v>100</v>
      </c>
      <c r="H103" s="57"/>
    </row>
    <row r="104" spans="2:8" x14ac:dyDescent="0.25">
      <c r="B104" s="147"/>
      <c r="C104" s="147"/>
      <c r="D104" s="93" t="s">
        <v>25</v>
      </c>
      <c r="E104" s="65">
        <v>23</v>
      </c>
      <c r="F104" s="65">
        <v>4</v>
      </c>
      <c r="G104" s="65">
        <v>27</v>
      </c>
      <c r="H104" s="57"/>
    </row>
    <row r="105" spans="2:8" x14ac:dyDescent="0.25">
      <c r="B105" s="147"/>
      <c r="C105" s="147"/>
      <c r="D105" s="93" t="s">
        <v>29</v>
      </c>
      <c r="E105" s="65">
        <v>23</v>
      </c>
      <c r="F105" s="65">
        <v>35</v>
      </c>
      <c r="G105" s="65">
        <v>58</v>
      </c>
      <c r="H105" s="57"/>
    </row>
    <row r="106" spans="2:8" x14ac:dyDescent="0.25">
      <c r="B106" s="147"/>
      <c r="C106" s="147"/>
      <c r="D106" s="93" t="s">
        <v>52</v>
      </c>
      <c r="E106" s="65">
        <v>4</v>
      </c>
      <c r="F106" s="65">
        <v>1</v>
      </c>
      <c r="G106" s="65">
        <v>5</v>
      </c>
      <c r="H106" s="57"/>
    </row>
    <row r="107" spans="2:8" x14ac:dyDescent="0.25">
      <c r="B107" s="147"/>
      <c r="C107" s="147" t="s">
        <v>40</v>
      </c>
      <c r="D107" s="147"/>
      <c r="E107" s="65">
        <v>212</v>
      </c>
      <c r="F107" s="65">
        <v>176</v>
      </c>
      <c r="G107" s="65">
        <v>388</v>
      </c>
      <c r="H107" s="57"/>
    </row>
    <row r="108" spans="2:8" x14ac:dyDescent="0.25">
      <c r="B108" s="147" t="s">
        <v>40</v>
      </c>
      <c r="C108" s="147" t="s">
        <v>71</v>
      </c>
      <c r="D108" s="93" t="s">
        <v>24</v>
      </c>
      <c r="E108" s="65">
        <v>21</v>
      </c>
      <c r="F108" s="65">
        <v>45</v>
      </c>
      <c r="G108" s="65">
        <v>66</v>
      </c>
      <c r="H108" s="57"/>
    </row>
    <row r="109" spans="2:8" x14ac:dyDescent="0.25">
      <c r="B109" s="147"/>
      <c r="C109" s="147"/>
      <c r="D109" s="93" t="s">
        <v>19</v>
      </c>
      <c r="E109" s="65">
        <v>31</v>
      </c>
      <c r="F109" s="65">
        <v>31</v>
      </c>
      <c r="G109" s="65">
        <v>62</v>
      </c>
      <c r="H109" s="57"/>
    </row>
    <row r="110" spans="2:8" x14ac:dyDescent="0.25">
      <c r="B110" s="147"/>
      <c r="C110" s="147"/>
      <c r="D110" s="93" t="s">
        <v>21</v>
      </c>
      <c r="E110" s="65">
        <v>39</v>
      </c>
      <c r="F110" s="65">
        <v>12</v>
      </c>
      <c r="G110" s="65">
        <v>51</v>
      </c>
      <c r="H110" s="57"/>
    </row>
    <row r="111" spans="2:8" x14ac:dyDescent="0.25">
      <c r="B111" s="147"/>
      <c r="C111" s="147"/>
      <c r="D111" s="93" t="s">
        <v>23</v>
      </c>
      <c r="E111" s="65">
        <v>37</v>
      </c>
      <c r="F111" s="65">
        <v>20</v>
      </c>
      <c r="G111" s="65">
        <v>57</v>
      </c>
      <c r="H111" s="57"/>
    </row>
    <row r="112" spans="2:8" x14ac:dyDescent="0.25">
      <c r="B112" s="147"/>
      <c r="C112" s="147"/>
      <c r="D112" s="93" t="s">
        <v>27</v>
      </c>
      <c r="E112" s="65">
        <v>75</v>
      </c>
      <c r="F112" s="65">
        <v>38</v>
      </c>
      <c r="G112" s="65">
        <v>113</v>
      </c>
      <c r="H112" s="57"/>
    </row>
    <row r="113" spans="2:8" x14ac:dyDescent="0.25">
      <c r="B113" s="147"/>
      <c r="C113" s="147"/>
      <c r="D113" s="93" t="s">
        <v>72</v>
      </c>
      <c r="E113" s="65">
        <v>2</v>
      </c>
      <c r="F113" s="65">
        <v>0</v>
      </c>
      <c r="G113" s="65">
        <v>2</v>
      </c>
      <c r="H113" s="57"/>
    </row>
    <row r="114" spans="2:8" x14ac:dyDescent="0.25">
      <c r="B114" s="147"/>
      <c r="C114" s="147"/>
      <c r="D114" s="93" t="s">
        <v>31</v>
      </c>
      <c r="E114" s="65">
        <v>22</v>
      </c>
      <c r="F114" s="65">
        <v>31</v>
      </c>
      <c r="G114" s="65">
        <v>53</v>
      </c>
      <c r="H114" s="57"/>
    </row>
    <row r="115" spans="2:8" x14ac:dyDescent="0.25">
      <c r="B115" s="147"/>
      <c r="C115" s="147"/>
      <c r="D115" s="93" t="s">
        <v>58</v>
      </c>
      <c r="E115" s="65">
        <v>114</v>
      </c>
      <c r="F115" s="65">
        <v>88</v>
      </c>
      <c r="G115" s="65">
        <v>202</v>
      </c>
      <c r="H115" s="57"/>
    </row>
    <row r="116" spans="2:8" x14ac:dyDescent="0.25">
      <c r="B116" s="147"/>
      <c r="C116" s="147"/>
      <c r="D116" s="93" t="s">
        <v>25</v>
      </c>
      <c r="E116" s="65">
        <v>48</v>
      </c>
      <c r="F116" s="65">
        <v>5</v>
      </c>
      <c r="G116" s="65">
        <v>53</v>
      </c>
      <c r="H116" s="57"/>
    </row>
    <row r="117" spans="2:8" x14ac:dyDescent="0.25">
      <c r="B117" s="147"/>
      <c r="C117" s="147"/>
      <c r="D117" s="93" t="s">
        <v>29</v>
      </c>
      <c r="E117" s="65">
        <v>46</v>
      </c>
      <c r="F117" s="65">
        <v>66</v>
      </c>
      <c r="G117" s="65">
        <v>112</v>
      </c>
      <c r="H117" s="57"/>
    </row>
    <row r="118" spans="2:8" x14ac:dyDescent="0.25">
      <c r="B118" s="147"/>
      <c r="C118" s="147"/>
      <c r="D118" s="93" t="s">
        <v>52</v>
      </c>
      <c r="E118" s="65">
        <v>10</v>
      </c>
      <c r="F118" s="65">
        <v>4</v>
      </c>
      <c r="G118" s="65">
        <v>14</v>
      </c>
      <c r="H118" s="57"/>
    </row>
    <row r="119" spans="2:8" x14ac:dyDescent="0.25">
      <c r="B119" s="147"/>
      <c r="C119" s="147" t="s">
        <v>40</v>
      </c>
      <c r="D119" s="147"/>
      <c r="E119" s="65">
        <v>445</v>
      </c>
      <c r="F119" s="65">
        <v>340</v>
      </c>
      <c r="G119" s="65">
        <v>785</v>
      </c>
      <c r="H119" s="57"/>
    </row>
    <row r="120" spans="2:8" x14ac:dyDescent="0.25">
      <c r="B120" s="66"/>
      <c r="C120" s="66"/>
      <c r="D120" s="66"/>
      <c r="E120" s="67"/>
      <c r="F120" s="67"/>
      <c r="G120" s="67"/>
    </row>
  </sheetData>
  <sheetProtection algorithmName="SHA-512" hashValue="5btC3jZXh/Pk3k+pAE49auFPRtmwUKMBr8ghi2onxgLLw9C7XlyRqLeZ+QlkZ6rA+ClYwdgRNCo0z9Wry7UZ5Q==" saltValue="en24Gw9yUCv0uyqcFpPJoQ==" spinCount="100000" sheet="1" objects="1" scenarios="1"/>
  <mergeCells count="33">
    <mergeCell ref="B108:B119"/>
    <mergeCell ref="C108:C118"/>
    <mergeCell ref="C119:D119"/>
    <mergeCell ref="B84:B95"/>
    <mergeCell ref="C84:C94"/>
    <mergeCell ref="C95:D95"/>
    <mergeCell ref="B96:B107"/>
    <mergeCell ref="C96:C106"/>
    <mergeCell ref="C107:D107"/>
    <mergeCell ref="B59:B72"/>
    <mergeCell ref="G59:G72"/>
    <mergeCell ref="B74:J74"/>
    <mergeCell ref="B80:G80"/>
    <mergeCell ref="B82:D83"/>
    <mergeCell ref="E82:F82"/>
    <mergeCell ref="G82:G83"/>
    <mergeCell ref="B42:D42"/>
    <mergeCell ref="E42:I42"/>
    <mergeCell ref="J42:M42"/>
    <mergeCell ref="N42:O42"/>
    <mergeCell ref="P42:Q42"/>
    <mergeCell ref="B57:D57"/>
    <mergeCell ref="E57:F57"/>
    <mergeCell ref="G57:G58"/>
    <mergeCell ref="H57:I57"/>
    <mergeCell ref="J57:K57"/>
    <mergeCell ref="B41:J41"/>
    <mergeCell ref="B2:I2"/>
    <mergeCell ref="B1:J1"/>
    <mergeCell ref="K1:K4"/>
    <mergeCell ref="B3:J4"/>
    <mergeCell ref="B5:J5"/>
    <mergeCell ref="B39:J39"/>
  </mergeCells>
  <hyperlinks>
    <hyperlink ref="K1:K4" location="'Section 7 List of Tables Charts'!A1" display="return to List of Tables &amp; Charts"/>
  </hyperlinks>
  <pageMargins left="0.70866141732283472" right="0.70866141732283472" top="0.74803149606299213" bottom="0.74803149606299213" header="0.31496062992125984" footer="0.31496062992125984"/>
  <pageSetup paperSize="9" scale="42" orientation="portrait" r:id="rId1"/>
  <headerFooter>
    <oddFooter>&amp;L&amp;8Scottish Stroke Improvement Programme 2019 Report&amp;R&amp;8© NHS National Services Scotland/Crown Copyright</oddFooter>
  </headerFooter>
  <rowBreaks count="1" manualBreakCount="1">
    <brk id="4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C103"/>
  <sheetViews>
    <sheetView workbookViewId="0"/>
  </sheetViews>
  <sheetFormatPr defaultRowHeight="12.5" x14ac:dyDescent="0.25"/>
  <cols>
    <col min="1" max="1" width="9.1796875" style="42"/>
    <col min="2" max="3" width="10.7265625" style="42" customWidth="1"/>
    <col min="4" max="257" width="9.1796875" style="42"/>
    <col min="258" max="259" width="10.7265625" style="42" customWidth="1"/>
    <col min="260" max="513" width="9.1796875" style="42"/>
    <col min="514" max="515" width="10.7265625" style="42" customWidth="1"/>
    <col min="516" max="769" width="9.1796875" style="42"/>
    <col min="770" max="771" width="10.7265625" style="42" customWidth="1"/>
    <col min="772" max="1025" width="9.1796875" style="42"/>
    <col min="1026" max="1027" width="10.7265625" style="42" customWidth="1"/>
    <col min="1028" max="1281" width="9.1796875" style="42"/>
    <col min="1282" max="1283" width="10.7265625" style="42" customWidth="1"/>
    <col min="1284" max="1537" width="9.1796875" style="42"/>
    <col min="1538" max="1539" width="10.7265625" style="42" customWidth="1"/>
    <col min="1540" max="1793" width="9.1796875" style="42"/>
    <col min="1794" max="1795" width="10.7265625" style="42" customWidth="1"/>
    <col min="1796" max="2049" width="9.1796875" style="42"/>
    <col min="2050" max="2051" width="10.7265625" style="42" customWidth="1"/>
    <col min="2052" max="2305" width="9.1796875" style="42"/>
    <col min="2306" max="2307" width="10.7265625" style="42" customWidth="1"/>
    <col min="2308" max="2561" width="9.1796875" style="42"/>
    <col min="2562" max="2563" width="10.7265625" style="42" customWidth="1"/>
    <col min="2564" max="2817" width="9.1796875" style="42"/>
    <col min="2818" max="2819" width="10.7265625" style="42" customWidth="1"/>
    <col min="2820" max="3073" width="9.1796875" style="42"/>
    <col min="3074" max="3075" width="10.7265625" style="42" customWidth="1"/>
    <col min="3076" max="3329" width="9.1796875" style="42"/>
    <col min="3330" max="3331" width="10.7265625" style="42" customWidth="1"/>
    <col min="3332" max="3585" width="9.1796875" style="42"/>
    <col min="3586" max="3587" width="10.7265625" style="42" customWidth="1"/>
    <col min="3588" max="3841" width="9.1796875" style="42"/>
    <col min="3842" max="3843" width="10.7265625" style="42" customWidth="1"/>
    <col min="3844" max="4097" width="9.1796875" style="42"/>
    <col min="4098" max="4099" width="10.7265625" style="42" customWidth="1"/>
    <col min="4100" max="4353" width="9.1796875" style="42"/>
    <col min="4354" max="4355" width="10.7265625" style="42" customWidth="1"/>
    <col min="4356" max="4609" width="9.1796875" style="42"/>
    <col min="4610" max="4611" width="10.7265625" style="42" customWidth="1"/>
    <col min="4612" max="4865" width="9.1796875" style="42"/>
    <col min="4866" max="4867" width="10.7265625" style="42" customWidth="1"/>
    <col min="4868" max="5121" width="9.1796875" style="42"/>
    <col min="5122" max="5123" width="10.7265625" style="42" customWidth="1"/>
    <col min="5124" max="5377" width="9.1796875" style="42"/>
    <col min="5378" max="5379" width="10.7265625" style="42" customWidth="1"/>
    <col min="5380" max="5633" width="9.1796875" style="42"/>
    <col min="5634" max="5635" width="10.7265625" style="42" customWidth="1"/>
    <col min="5636" max="5889" width="9.1796875" style="42"/>
    <col min="5890" max="5891" width="10.7265625" style="42" customWidth="1"/>
    <col min="5892" max="6145" width="9.1796875" style="42"/>
    <col min="6146" max="6147" width="10.7265625" style="42" customWidth="1"/>
    <col min="6148" max="6401" width="9.1796875" style="42"/>
    <col min="6402" max="6403" width="10.7265625" style="42" customWidth="1"/>
    <col min="6404" max="6657" width="9.1796875" style="42"/>
    <col min="6658" max="6659" width="10.7265625" style="42" customWidth="1"/>
    <col min="6660" max="6913" width="9.1796875" style="42"/>
    <col min="6914" max="6915" width="10.7265625" style="42" customWidth="1"/>
    <col min="6916" max="7169" width="9.1796875" style="42"/>
    <col min="7170" max="7171" width="10.7265625" style="42" customWidth="1"/>
    <col min="7172" max="7425" width="9.1796875" style="42"/>
    <col min="7426" max="7427" width="10.7265625" style="42" customWidth="1"/>
    <col min="7428" max="7681" width="9.1796875" style="42"/>
    <col min="7682" max="7683" width="10.7265625" style="42" customWidth="1"/>
    <col min="7684" max="7937" width="9.1796875" style="42"/>
    <col min="7938" max="7939" width="10.7265625" style="42" customWidth="1"/>
    <col min="7940" max="8193" width="9.1796875" style="42"/>
    <col min="8194" max="8195" width="10.7265625" style="42" customWidth="1"/>
    <col min="8196" max="8449" width="9.1796875" style="42"/>
    <col min="8450" max="8451" width="10.7265625" style="42" customWidth="1"/>
    <col min="8452" max="8705" width="9.1796875" style="42"/>
    <col min="8706" max="8707" width="10.7265625" style="42" customWidth="1"/>
    <col min="8708" max="8961" width="9.1796875" style="42"/>
    <col min="8962" max="8963" width="10.7265625" style="42" customWidth="1"/>
    <col min="8964" max="9217" width="9.1796875" style="42"/>
    <col min="9218" max="9219" width="10.7265625" style="42" customWidth="1"/>
    <col min="9220" max="9473" width="9.1796875" style="42"/>
    <col min="9474" max="9475" width="10.7265625" style="42" customWidth="1"/>
    <col min="9476" max="9729" width="9.1796875" style="42"/>
    <col min="9730" max="9731" width="10.7265625" style="42" customWidth="1"/>
    <col min="9732" max="9985" width="9.1796875" style="42"/>
    <col min="9986" max="9987" width="10.7265625" style="42" customWidth="1"/>
    <col min="9988" max="10241" width="9.1796875" style="42"/>
    <col min="10242" max="10243" width="10.7265625" style="42" customWidth="1"/>
    <col min="10244" max="10497" width="9.1796875" style="42"/>
    <col min="10498" max="10499" width="10.7265625" style="42" customWidth="1"/>
    <col min="10500" max="10753" width="9.1796875" style="42"/>
    <col min="10754" max="10755" width="10.7265625" style="42" customWidth="1"/>
    <col min="10756" max="11009" width="9.1796875" style="42"/>
    <col min="11010" max="11011" width="10.7265625" style="42" customWidth="1"/>
    <col min="11012" max="11265" width="9.1796875" style="42"/>
    <col min="11266" max="11267" width="10.7265625" style="42" customWidth="1"/>
    <col min="11268" max="11521" width="9.1796875" style="42"/>
    <col min="11522" max="11523" width="10.7265625" style="42" customWidth="1"/>
    <col min="11524" max="11777" width="9.1796875" style="42"/>
    <col min="11778" max="11779" width="10.7265625" style="42" customWidth="1"/>
    <col min="11780" max="12033" width="9.1796875" style="42"/>
    <col min="12034" max="12035" width="10.7265625" style="42" customWidth="1"/>
    <col min="12036" max="12289" width="9.1796875" style="42"/>
    <col min="12290" max="12291" width="10.7265625" style="42" customWidth="1"/>
    <col min="12292" max="12545" width="9.1796875" style="42"/>
    <col min="12546" max="12547" width="10.7265625" style="42" customWidth="1"/>
    <col min="12548" max="12801" width="9.1796875" style="42"/>
    <col min="12802" max="12803" width="10.7265625" style="42" customWidth="1"/>
    <col min="12804" max="13057" width="9.1796875" style="42"/>
    <col min="13058" max="13059" width="10.7265625" style="42" customWidth="1"/>
    <col min="13060" max="13313" width="9.1796875" style="42"/>
    <col min="13314" max="13315" width="10.7265625" style="42" customWidth="1"/>
    <col min="13316" max="13569" width="9.1796875" style="42"/>
    <col min="13570" max="13571" width="10.7265625" style="42" customWidth="1"/>
    <col min="13572" max="13825" width="9.1796875" style="42"/>
    <col min="13826" max="13827" width="10.7265625" style="42" customWidth="1"/>
    <col min="13828" max="14081" width="9.1796875" style="42"/>
    <col min="14082" max="14083" width="10.7265625" style="42" customWidth="1"/>
    <col min="14084" max="14337" width="9.1796875" style="42"/>
    <col min="14338" max="14339" width="10.7265625" style="42" customWidth="1"/>
    <col min="14340" max="14593" width="9.1796875" style="42"/>
    <col min="14594" max="14595" width="10.7265625" style="42" customWidth="1"/>
    <col min="14596" max="14849" width="9.1796875" style="42"/>
    <col min="14850" max="14851" width="10.7265625" style="42" customWidth="1"/>
    <col min="14852" max="15105" width="9.1796875" style="42"/>
    <col min="15106" max="15107" width="10.7265625" style="42" customWidth="1"/>
    <col min="15108" max="15361" width="9.1796875" style="42"/>
    <col min="15362" max="15363" width="10.7265625" style="42" customWidth="1"/>
    <col min="15364" max="15617" width="9.1796875" style="42"/>
    <col min="15618" max="15619" width="10.7265625" style="42" customWidth="1"/>
    <col min="15620" max="15873" width="9.1796875" style="42"/>
    <col min="15874" max="15875" width="10.7265625" style="42" customWidth="1"/>
    <col min="15876" max="16129" width="9.1796875" style="42"/>
    <col min="16130" max="16131" width="10.7265625" style="42" customWidth="1"/>
    <col min="16132" max="16384" width="9.1796875" style="42"/>
  </cols>
  <sheetData>
    <row r="1" spans="1:3" x14ac:dyDescent="0.25">
      <c r="A1" s="42" t="s">
        <v>53</v>
      </c>
    </row>
    <row r="3" spans="1:3" ht="37.5" x14ac:dyDescent="0.25">
      <c r="A3" s="43" t="s">
        <v>54</v>
      </c>
      <c r="B3" s="43" t="s">
        <v>55</v>
      </c>
      <c r="C3" s="43" t="s">
        <v>56</v>
      </c>
    </row>
    <row r="4" spans="1:3" x14ac:dyDescent="0.25">
      <c r="A4" s="41">
        <v>0</v>
      </c>
      <c r="B4" s="41">
        <v>0</v>
      </c>
      <c r="C4" s="41">
        <v>2.9956999999999998</v>
      </c>
    </row>
    <row r="5" spans="1:3" x14ac:dyDescent="0.25">
      <c r="A5" s="41">
        <v>1</v>
      </c>
      <c r="B5" s="41">
        <v>2.53E-2</v>
      </c>
      <c r="C5" s="41">
        <v>5.5716000000000001</v>
      </c>
    </row>
    <row r="6" spans="1:3" x14ac:dyDescent="0.25">
      <c r="A6" s="41">
        <v>2</v>
      </c>
      <c r="B6" s="41">
        <v>0.2422</v>
      </c>
      <c r="C6" s="41">
        <v>7.2247000000000003</v>
      </c>
    </row>
    <row r="7" spans="1:3" x14ac:dyDescent="0.25">
      <c r="A7" s="41">
        <v>3</v>
      </c>
      <c r="B7" s="41">
        <v>0.61870000000000003</v>
      </c>
      <c r="C7" s="41">
        <v>8.7673000000000005</v>
      </c>
    </row>
    <row r="8" spans="1:3" x14ac:dyDescent="0.25">
      <c r="A8" s="41">
        <v>4</v>
      </c>
      <c r="B8" s="41">
        <v>1.0899000000000001</v>
      </c>
      <c r="C8" s="41">
        <v>10.2416</v>
      </c>
    </row>
    <row r="9" spans="1:3" x14ac:dyDescent="0.25">
      <c r="A9" s="41">
        <v>5</v>
      </c>
      <c r="B9" s="41">
        <v>1.6234999999999999</v>
      </c>
      <c r="C9" s="41">
        <v>11.6683</v>
      </c>
    </row>
    <row r="10" spans="1:3" x14ac:dyDescent="0.25">
      <c r="A10" s="41">
        <v>6</v>
      </c>
      <c r="B10" s="41">
        <v>2.2019000000000002</v>
      </c>
      <c r="C10" s="41">
        <v>13.0595</v>
      </c>
    </row>
    <row r="11" spans="1:3" x14ac:dyDescent="0.25">
      <c r="A11" s="41">
        <v>7</v>
      </c>
      <c r="B11" s="41">
        <v>2.8144</v>
      </c>
      <c r="C11" s="41">
        <v>14.422700000000001</v>
      </c>
    </row>
    <row r="12" spans="1:3" x14ac:dyDescent="0.25">
      <c r="A12" s="41">
        <v>8</v>
      </c>
      <c r="B12" s="41">
        <v>3.4538000000000002</v>
      </c>
      <c r="C12" s="41">
        <v>15.763199999999999</v>
      </c>
    </row>
    <row r="13" spans="1:3" x14ac:dyDescent="0.25">
      <c r="A13" s="41">
        <v>9</v>
      </c>
      <c r="B13" s="41">
        <v>4.1154000000000002</v>
      </c>
      <c r="C13" s="41">
        <v>17.084800000000001</v>
      </c>
    </row>
    <row r="14" spans="1:3" x14ac:dyDescent="0.25">
      <c r="A14" s="41">
        <v>10</v>
      </c>
      <c r="B14" s="41">
        <v>4.7953999999999999</v>
      </c>
      <c r="C14" s="41">
        <v>18.3904</v>
      </c>
    </row>
    <row r="15" spans="1:3" x14ac:dyDescent="0.25">
      <c r="A15" s="41">
        <v>11</v>
      </c>
      <c r="B15" s="41">
        <v>5.4912000000000001</v>
      </c>
      <c r="C15" s="41">
        <v>19.681999999999999</v>
      </c>
    </row>
    <row r="16" spans="1:3" x14ac:dyDescent="0.25">
      <c r="A16" s="41">
        <v>12</v>
      </c>
      <c r="B16" s="41">
        <v>6.2005999999999997</v>
      </c>
      <c r="C16" s="41">
        <v>20.961600000000001</v>
      </c>
    </row>
    <row r="17" spans="1:3" x14ac:dyDescent="0.25">
      <c r="A17" s="41">
        <v>13</v>
      </c>
      <c r="B17" s="41">
        <v>6.9219999999999997</v>
      </c>
      <c r="C17" s="41">
        <v>22.230399999999999</v>
      </c>
    </row>
    <row r="18" spans="1:3" x14ac:dyDescent="0.25">
      <c r="A18" s="41">
        <v>14</v>
      </c>
      <c r="B18" s="41">
        <v>7.6539000000000001</v>
      </c>
      <c r="C18" s="41">
        <v>23.489599999999999</v>
      </c>
    </row>
    <row r="19" spans="1:3" x14ac:dyDescent="0.25">
      <c r="A19" s="41">
        <v>15</v>
      </c>
      <c r="B19" s="41">
        <v>8.3954000000000004</v>
      </c>
      <c r="C19" s="41">
        <v>24.740200000000002</v>
      </c>
    </row>
    <row r="20" spans="1:3" x14ac:dyDescent="0.25">
      <c r="A20" s="41">
        <v>16</v>
      </c>
      <c r="B20" s="41">
        <v>9.1454000000000004</v>
      </c>
      <c r="C20" s="41">
        <v>25.983000000000001</v>
      </c>
    </row>
    <row r="21" spans="1:3" x14ac:dyDescent="0.25">
      <c r="A21" s="41">
        <v>17</v>
      </c>
      <c r="B21" s="41">
        <v>9.9031000000000002</v>
      </c>
      <c r="C21" s="41">
        <v>27.218599999999999</v>
      </c>
    </row>
    <row r="22" spans="1:3" x14ac:dyDescent="0.25">
      <c r="A22" s="41">
        <v>18</v>
      </c>
      <c r="B22" s="41">
        <v>10.667899999999999</v>
      </c>
      <c r="C22" s="41">
        <v>28.447800000000001</v>
      </c>
    </row>
    <row r="23" spans="1:3" x14ac:dyDescent="0.25">
      <c r="A23" s="41">
        <v>19</v>
      </c>
      <c r="B23" s="41">
        <v>11.4392</v>
      </c>
      <c r="C23" s="41">
        <v>29.6709</v>
      </c>
    </row>
    <row r="24" spans="1:3" x14ac:dyDescent="0.25">
      <c r="A24" s="41">
        <v>20</v>
      </c>
      <c r="B24" s="41">
        <v>12.2165</v>
      </c>
      <c r="C24" s="41">
        <v>30.888400000000001</v>
      </c>
    </row>
    <row r="25" spans="1:3" x14ac:dyDescent="0.25">
      <c r="A25" s="41">
        <v>21</v>
      </c>
      <c r="B25" s="41">
        <v>12.9993</v>
      </c>
      <c r="C25" s="41">
        <v>32.100700000000003</v>
      </c>
    </row>
    <row r="26" spans="1:3" x14ac:dyDescent="0.25">
      <c r="A26" s="41">
        <v>22</v>
      </c>
      <c r="B26" s="41">
        <v>13.7873</v>
      </c>
      <c r="C26" s="41">
        <v>33.308300000000003</v>
      </c>
    </row>
    <row r="27" spans="1:3" x14ac:dyDescent="0.25">
      <c r="A27" s="41">
        <v>23</v>
      </c>
      <c r="B27" s="41">
        <v>14.58</v>
      </c>
      <c r="C27" s="41">
        <v>34.511299999999999</v>
      </c>
    </row>
    <row r="28" spans="1:3" x14ac:dyDescent="0.25">
      <c r="A28" s="41">
        <v>24</v>
      </c>
      <c r="B28" s="41">
        <v>15.3773</v>
      </c>
      <c r="C28" s="41">
        <v>35.710099999999997</v>
      </c>
    </row>
    <row r="29" spans="1:3" x14ac:dyDescent="0.25">
      <c r="A29" s="41">
        <v>25</v>
      </c>
      <c r="B29" s="41">
        <v>16.178699999999999</v>
      </c>
      <c r="C29" s="41">
        <v>36.904899999999998</v>
      </c>
    </row>
    <row r="30" spans="1:3" x14ac:dyDescent="0.25">
      <c r="A30" s="41">
        <v>26</v>
      </c>
      <c r="B30" s="41">
        <v>16.984100000000002</v>
      </c>
      <c r="C30" s="41">
        <v>38.095999999999997</v>
      </c>
    </row>
    <row r="31" spans="1:3" x14ac:dyDescent="0.25">
      <c r="A31" s="41">
        <v>27</v>
      </c>
      <c r="B31" s="41">
        <v>17.793199999999999</v>
      </c>
      <c r="C31" s="41">
        <v>39.2836</v>
      </c>
    </row>
    <row r="32" spans="1:3" x14ac:dyDescent="0.25">
      <c r="A32" s="41">
        <v>28</v>
      </c>
      <c r="B32" s="41">
        <v>18.605799999999999</v>
      </c>
      <c r="C32" s="41">
        <v>40.467799999999997</v>
      </c>
    </row>
    <row r="33" spans="1:3" x14ac:dyDescent="0.25">
      <c r="A33" s="41">
        <v>29</v>
      </c>
      <c r="B33" s="41">
        <v>19.421800000000001</v>
      </c>
      <c r="C33" s="41">
        <v>41.648800000000001</v>
      </c>
    </row>
    <row r="34" spans="1:3" x14ac:dyDescent="0.25">
      <c r="A34" s="41">
        <v>30</v>
      </c>
      <c r="B34" s="41">
        <v>20.2409</v>
      </c>
      <c r="C34" s="41">
        <v>42.826900000000002</v>
      </c>
    </row>
    <row r="35" spans="1:3" x14ac:dyDescent="0.25">
      <c r="A35" s="41">
        <v>31</v>
      </c>
      <c r="B35" s="41">
        <v>21.062999999999999</v>
      </c>
      <c r="C35" s="41">
        <v>44.002000000000002</v>
      </c>
    </row>
    <row r="36" spans="1:3" x14ac:dyDescent="0.25">
      <c r="A36" s="41">
        <v>32</v>
      </c>
      <c r="B36" s="41">
        <v>21.888000000000002</v>
      </c>
      <c r="C36" s="41">
        <v>45.174500000000002</v>
      </c>
    </row>
    <row r="37" spans="1:3" x14ac:dyDescent="0.25">
      <c r="A37" s="41">
        <v>33</v>
      </c>
      <c r="B37" s="41">
        <v>22.715699999999998</v>
      </c>
      <c r="C37" s="41">
        <v>46.344299999999997</v>
      </c>
    </row>
    <row r="38" spans="1:3" x14ac:dyDescent="0.25">
      <c r="A38" s="41">
        <v>34</v>
      </c>
      <c r="B38" s="41">
        <v>23.545999999999999</v>
      </c>
      <c r="C38" s="41">
        <v>47.511600000000001</v>
      </c>
    </row>
    <row r="39" spans="1:3" x14ac:dyDescent="0.25">
      <c r="A39" s="41">
        <v>35</v>
      </c>
      <c r="B39" s="41">
        <v>24.378799999999998</v>
      </c>
      <c r="C39" s="41">
        <v>48.676499999999997</v>
      </c>
    </row>
    <row r="40" spans="1:3" x14ac:dyDescent="0.25">
      <c r="A40" s="41">
        <v>36</v>
      </c>
      <c r="B40" s="41">
        <v>25.213999999999999</v>
      </c>
      <c r="C40" s="41">
        <v>49.839199999999998</v>
      </c>
    </row>
    <row r="41" spans="1:3" x14ac:dyDescent="0.25">
      <c r="A41" s="41">
        <v>37</v>
      </c>
      <c r="B41" s="41">
        <v>26.051400000000001</v>
      </c>
      <c r="C41" s="41">
        <v>50.999600000000001</v>
      </c>
    </row>
    <row r="42" spans="1:3" x14ac:dyDescent="0.25">
      <c r="A42" s="41">
        <v>38</v>
      </c>
      <c r="B42" s="41">
        <v>26.891100000000002</v>
      </c>
      <c r="C42" s="41">
        <v>52.158000000000001</v>
      </c>
    </row>
    <row r="43" spans="1:3" x14ac:dyDescent="0.25">
      <c r="A43" s="41">
        <v>39</v>
      </c>
      <c r="B43" s="41">
        <v>27.732800000000001</v>
      </c>
      <c r="C43" s="41">
        <v>53.314300000000003</v>
      </c>
    </row>
    <row r="44" spans="1:3" x14ac:dyDescent="0.25">
      <c r="A44" s="41">
        <v>40</v>
      </c>
      <c r="B44" s="41">
        <v>28.576599999999999</v>
      </c>
      <c r="C44" s="41">
        <v>54.468600000000002</v>
      </c>
    </row>
    <row r="45" spans="1:3" x14ac:dyDescent="0.25">
      <c r="A45" s="41">
        <v>41</v>
      </c>
      <c r="B45" s="41">
        <v>29.4223</v>
      </c>
      <c r="C45" s="41">
        <v>55.621099999999998</v>
      </c>
    </row>
    <row r="46" spans="1:3" x14ac:dyDescent="0.25">
      <c r="A46" s="41">
        <v>42</v>
      </c>
      <c r="B46" s="41">
        <v>30.2699</v>
      </c>
      <c r="C46" s="41">
        <v>56.771799999999999</v>
      </c>
    </row>
    <row r="47" spans="1:3" x14ac:dyDescent="0.25">
      <c r="A47" s="41">
        <v>43</v>
      </c>
      <c r="B47" s="41">
        <v>31.119299999999999</v>
      </c>
      <c r="C47" s="41">
        <v>57.920699999999997</v>
      </c>
    </row>
    <row r="48" spans="1:3" x14ac:dyDescent="0.25">
      <c r="A48" s="41">
        <v>44</v>
      </c>
      <c r="B48" s="41">
        <v>31.970500000000001</v>
      </c>
      <c r="C48" s="41">
        <v>59.067900000000002</v>
      </c>
    </row>
    <row r="49" spans="1:3" x14ac:dyDescent="0.25">
      <c r="A49" s="41">
        <v>45</v>
      </c>
      <c r="B49" s="41">
        <v>32.823300000000003</v>
      </c>
      <c r="C49" s="41">
        <v>60.213500000000003</v>
      </c>
    </row>
    <row r="50" spans="1:3" x14ac:dyDescent="0.25">
      <c r="A50" s="41">
        <v>46</v>
      </c>
      <c r="B50" s="41">
        <v>33.677799999999998</v>
      </c>
      <c r="C50" s="41">
        <v>61.357999999999997</v>
      </c>
    </row>
    <row r="51" spans="1:3" x14ac:dyDescent="0.25">
      <c r="A51" s="41">
        <v>47</v>
      </c>
      <c r="B51" s="41">
        <v>34.533799999999999</v>
      </c>
      <c r="C51" s="41">
        <v>62.5</v>
      </c>
    </row>
    <row r="52" spans="1:3" x14ac:dyDescent="0.25">
      <c r="A52" s="41">
        <v>48</v>
      </c>
      <c r="B52" s="41">
        <v>35.391399999999997</v>
      </c>
      <c r="C52" s="41">
        <v>63.640999999999998</v>
      </c>
    </row>
    <row r="53" spans="1:3" x14ac:dyDescent="0.25">
      <c r="A53" s="41">
        <v>49</v>
      </c>
      <c r="B53" s="41">
        <v>36.250500000000002</v>
      </c>
      <c r="C53" s="41">
        <v>64.781000000000006</v>
      </c>
    </row>
    <row r="54" spans="1:3" x14ac:dyDescent="0.25">
      <c r="A54" s="41">
        <v>50</v>
      </c>
      <c r="B54" s="41">
        <v>37.110999999999997</v>
      </c>
      <c r="C54" s="41">
        <v>65.918999999999997</v>
      </c>
    </row>
    <row r="55" spans="1:3" x14ac:dyDescent="0.25">
      <c r="A55" s="41">
        <v>51</v>
      </c>
      <c r="B55" s="41">
        <v>37.972799999999999</v>
      </c>
      <c r="C55" s="41">
        <v>67.055999999999997</v>
      </c>
    </row>
    <row r="56" spans="1:3" x14ac:dyDescent="0.25">
      <c r="A56" s="41">
        <v>52</v>
      </c>
      <c r="B56" s="41">
        <v>38.836100000000002</v>
      </c>
      <c r="C56" s="41">
        <v>68.191000000000003</v>
      </c>
    </row>
    <row r="57" spans="1:3" x14ac:dyDescent="0.25">
      <c r="A57" s="41">
        <v>53</v>
      </c>
      <c r="B57" s="41">
        <v>39.700600000000001</v>
      </c>
      <c r="C57" s="41">
        <v>69.325000000000003</v>
      </c>
    </row>
    <row r="58" spans="1:3" x14ac:dyDescent="0.25">
      <c r="A58" s="41">
        <v>54</v>
      </c>
      <c r="B58" s="41">
        <v>40.566499999999998</v>
      </c>
      <c r="C58" s="41">
        <v>70.457999999999998</v>
      </c>
    </row>
    <row r="59" spans="1:3" x14ac:dyDescent="0.25">
      <c r="A59" s="41">
        <v>55</v>
      </c>
      <c r="B59" s="41">
        <v>41.433500000000002</v>
      </c>
      <c r="C59" s="41">
        <v>71.59</v>
      </c>
    </row>
    <row r="60" spans="1:3" x14ac:dyDescent="0.25">
      <c r="A60" s="41">
        <v>56</v>
      </c>
      <c r="B60" s="41">
        <v>42.3018</v>
      </c>
      <c r="C60" s="41">
        <v>72.721000000000004</v>
      </c>
    </row>
    <row r="61" spans="1:3" x14ac:dyDescent="0.25">
      <c r="A61" s="41">
        <v>57</v>
      </c>
      <c r="B61" s="41">
        <v>43.171199999999999</v>
      </c>
      <c r="C61" s="41">
        <v>73.849999999999994</v>
      </c>
    </row>
    <row r="62" spans="1:3" x14ac:dyDescent="0.25">
      <c r="A62" s="41">
        <v>58</v>
      </c>
      <c r="B62" s="41">
        <v>44.041800000000002</v>
      </c>
      <c r="C62" s="41">
        <v>74.977999999999994</v>
      </c>
    </row>
    <row r="63" spans="1:3" x14ac:dyDescent="0.25">
      <c r="A63" s="41">
        <v>59</v>
      </c>
      <c r="B63" s="41">
        <v>44.913499999999999</v>
      </c>
      <c r="C63" s="41">
        <v>76.105999999999995</v>
      </c>
    </row>
    <row r="64" spans="1:3" x14ac:dyDescent="0.25">
      <c r="A64" s="41">
        <v>60</v>
      </c>
      <c r="B64" s="41">
        <v>45.786299999999997</v>
      </c>
      <c r="C64" s="41">
        <v>77.231999999999999</v>
      </c>
    </row>
    <row r="65" spans="1:3" x14ac:dyDescent="0.25">
      <c r="A65" s="41">
        <v>61</v>
      </c>
      <c r="B65" s="41">
        <v>46.660200000000003</v>
      </c>
      <c r="C65" s="41">
        <v>78.356999999999999</v>
      </c>
    </row>
    <row r="66" spans="1:3" x14ac:dyDescent="0.25">
      <c r="A66" s="41">
        <v>62</v>
      </c>
      <c r="B66" s="41">
        <v>47.534999999999997</v>
      </c>
      <c r="C66" s="41">
        <v>79.480999999999995</v>
      </c>
    </row>
    <row r="67" spans="1:3" x14ac:dyDescent="0.25">
      <c r="A67" s="41">
        <v>63</v>
      </c>
      <c r="B67" s="41">
        <v>48.410899999999998</v>
      </c>
      <c r="C67" s="41">
        <v>80.603999999999999</v>
      </c>
    </row>
    <row r="68" spans="1:3" x14ac:dyDescent="0.25">
      <c r="A68" s="41">
        <v>64</v>
      </c>
      <c r="B68" s="41">
        <v>49.287799999999997</v>
      </c>
      <c r="C68" s="41">
        <v>81.727000000000004</v>
      </c>
    </row>
    <row r="69" spans="1:3" x14ac:dyDescent="0.25">
      <c r="A69" s="41">
        <v>65</v>
      </c>
      <c r="B69" s="41">
        <v>50.165599999999998</v>
      </c>
      <c r="C69" s="41">
        <v>82.847999999999999</v>
      </c>
    </row>
    <row r="70" spans="1:3" x14ac:dyDescent="0.25">
      <c r="A70" s="41">
        <v>66</v>
      </c>
      <c r="B70" s="41">
        <v>51.044400000000003</v>
      </c>
      <c r="C70" s="41">
        <v>83.968000000000004</v>
      </c>
    </row>
    <row r="71" spans="1:3" x14ac:dyDescent="0.25">
      <c r="A71" s="41">
        <v>67</v>
      </c>
      <c r="B71" s="41">
        <v>51.924100000000003</v>
      </c>
      <c r="C71" s="41">
        <v>85.087999999999994</v>
      </c>
    </row>
    <row r="72" spans="1:3" x14ac:dyDescent="0.25">
      <c r="A72" s="41">
        <v>68</v>
      </c>
      <c r="B72" s="41">
        <v>52.804699999999997</v>
      </c>
      <c r="C72" s="41">
        <v>86.206000000000003</v>
      </c>
    </row>
    <row r="73" spans="1:3" x14ac:dyDescent="0.25">
      <c r="A73" s="41">
        <v>69</v>
      </c>
      <c r="B73" s="41">
        <v>53.686100000000003</v>
      </c>
      <c r="C73" s="41">
        <v>87.323999999999998</v>
      </c>
    </row>
    <row r="74" spans="1:3" x14ac:dyDescent="0.25">
      <c r="A74" s="41">
        <v>70</v>
      </c>
      <c r="B74" s="41">
        <v>54.568399999999997</v>
      </c>
      <c r="C74" s="41">
        <v>88.441000000000003</v>
      </c>
    </row>
    <row r="75" spans="1:3" x14ac:dyDescent="0.25">
      <c r="A75" s="41">
        <v>71</v>
      </c>
      <c r="B75" s="41">
        <v>55.451599999999999</v>
      </c>
      <c r="C75" s="41">
        <v>89.557000000000002</v>
      </c>
    </row>
    <row r="76" spans="1:3" x14ac:dyDescent="0.25">
      <c r="A76" s="41">
        <v>72</v>
      </c>
      <c r="B76" s="41">
        <v>56.335599999999999</v>
      </c>
      <c r="C76" s="41">
        <v>90.671999999999997</v>
      </c>
    </row>
    <row r="77" spans="1:3" x14ac:dyDescent="0.25">
      <c r="A77" s="41">
        <v>73</v>
      </c>
      <c r="B77" s="41">
        <v>57.220300000000002</v>
      </c>
      <c r="C77" s="41">
        <v>91.787000000000006</v>
      </c>
    </row>
    <row r="78" spans="1:3" x14ac:dyDescent="0.25">
      <c r="A78" s="41">
        <v>74</v>
      </c>
      <c r="B78" s="41">
        <v>58.105899999999998</v>
      </c>
      <c r="C78" s="41">
        <v>92.9</v>
      </c>
    </row>
    <row r="79" spans="1:3" x14ac:dyDescent="0.25">
      <c r="A79" s="41">
        <v>75</v>
      </c>
      <c r="B79" s="41">
        <v>58.9923</v>
      </c>
      <c r="C79" s="41">
        <v>94.013000000000005</v>
      </c>
    </row>
    <row r="80" spans="1:3" x14ac:dyDescent="0.25">
      <c r="A80" s="41">
        <v>76</v>
      </c>
      <c r="B80" s="41">
        <v>59.879399999999997</v>
      </c>
      <c r="C80" s="41">
        <v>95.125</v>
      </c>
    </row>
    <row r="81" spans="1:3" x14ac:dyDescent="0.25">
      <c r="A81" s="41">
        <v>77</v>
      </c>
      <c r="B81" s="41">
        <v>60.767200000000003</v>
      </c>
      <c r="C81" s="41">
        <v>96.236999999999995</v>
      </c>
    </row>
    <row r="82" spans="1:3" x14ac:dyDescent="0.25">
      <c r="A82" s="41">
        <v>78</v>
      </c>
      <c r="B82" s="41">
        <v>61.655799999999999</v>
      </c>
      <c r="C82" s="41">
        <v>97.347999999999999</v>
      </c>
    </row>
    <row r="83" spans="1:3" x14ac:dyDescent="0.25">
      <c r="A83" s="41">
        <v>79</v>
      </c>
      <c r="B83" s="41">
        <v>62.545000000000002</v>
      </c>
      <c r="C83" s="41">
        <v>98.457999999999998</v>
      </c>
    </row>
    <row r="84" spans="1:3" x14ac:dyDescent="0.25">
      <c r="A84" s="41">
        <v>80</v>
      </c>
      <c r="B84" s="41">
        <v>63.435000000000002</v>
      </c>
      <c r="C84" s="41">
        <v>99.566999999999993</v>
      </c>
    </row>
    <row r="85" spans="1:3" x14ac:dyDescent="0.25">
      <c r="A85" s="41">
        <v>81</v>
      </c>
      <c r="B85" s="41">
        <v>64.325699999999998</v>
      </c>
      <c r="C85" s="41">
        <v>100.676</v>
      </c>
    </row>
    <row r="86" spans="1:3" x14ac:dyDescent="0.25">
      <c r="A86" s="41">
        <v>82</v>
      </c>
      <c r="B86" s="41">
        <v>65.216999999999999</v>
      </c>
      <c r="C86" s="41">
        <v>101.78400000000001</v>
      </c>
    </row>
    <row r="87" spans="1:3" x14ac:dyDescent="0.25">
      <c r="A87" s="41">
        <v>83</v>
      </c>
      <c r="B87" s="41">
        <v>66.108999999999995</v>
      </c>
      <c r="C87" s="41">
        <v>102.89100000000001</v>
      </c>
    </row>
    <row r="88" spans="1:3" x14ac:dyDescent="0.25">
      <c r="A88" s="41">
        <v>84</v>
      </c>
      <c r="B88" s="41">
        <v>67.0017</v>
      </c>
      <c r="C88" s="41">
        <v>103.998</v>
      </c>
    </row>
    <row r="89" spans="1:3" x14ac:dyDescent="0.25">
      <c r="A89" s="41">
        <v>85</v>
      </c>
      <c r="B89" s="41">
        <v>67.894999999999996</v>
      </c>
      <c r="C89" s="41">
        <v>105.104</v>
      </c>
    </row>
    <row r="90" spans="1:3" x14ac:dyDescent="0.25">
      <c r="A90" s="41">
        <v>86</v>
      </c>
      <c r="B90" s="41">
        <v>68.788899999999998</v>
      </c>
      <c r="C90" s="41">
        <v>106.209</v>
      </c>
    </row>
    <row r="91" spans="1:3" x14ac:dyDescent="0.25">
      <c r="A91" s="41">
        <v>87</v>
      </c>
      <c r="B91" s="41">
        <v>69.683400000000006</v>
      </c>
      <c r="C91" s="41">
        <v>107.31399999999999</v>
      </c>
    </row>
    <row r="92" spans="1:3" x14ac:dyDescent="0.25">
      <c r="A92" s="41">
        <v>88</v>
      </c>
      <c r="B92" s="41">
        <v>70.578599999999994</v>
      </c>
      <c r="C92" s="41">
        <v>108.41800000000001</v>
      </c>
    </row>
    <row r="93" spans="1:3" x14ac:dyDescent="0.25">
      <c r="A93" s="41">
        <v>89</v>
      </c>
      <c r="B93" s="41">
        <v>71.474299999999999</v>
      </c>
      <c r="C93" s="41">
        <v>109.52200000000001</v>
      </c>
    </row>
    <row r="94" spans="1:3" x14ac:dyDescent="0.25">
      <c r="A94" s="41">
        <v>90</v>
      </c>
      <c r="B94" s="41">
        <v>72.370599999999996</v>
      </c>
      <c r="C94" s="41">
        <v>110.625</v>
      </c>
    </row>
    <row r="95" spans="1:3" x14ac:dyDescent="0.25">
      <c r="A95" s="41">
        <v>91</v>
      </c>
      <c r="B95" s="41">
        <v>73.267499999999998</v>
      </c>
      <c r="C95" s="41">
        <v>111.72799999999999</v>
      </c>
    </row>
    <row r="96" spans="1:3" x14ac:dyDescent="0.25">
      <c r="A96" s="41">
        <v>92</v>
      </c>
      <c r="B96" s="41">
        <v>74.165000000000006</v>
      </c>
      <c r="C96" s="41">
        <v>112.83</v>
      </c>
    </row>
    <row r="97" spans="1:3" x14ac:dyDescent="0.25">
      <c r="A97" s="41">
        <v>93</v>
      </c>
      <c r="B97" s="41">
        <v>75.063000000000002</v>
      </c>
      <c r="C97" s="41">
        <v>113.931</v>
      </c>
    </row>
    <row r="98" spans="1:3" x14ac:dyDescent="0.25">
      <c r="A98" s="41">
        <v>94</v>
      </c>
      <c r="B98" s="41">
        <v>75.961600000000004</v>
      </c>
      <c r="C98" s="41">
        <v>115.032</v>
      </c>
    </row>
    <row r="99" spans="1:3" x14ac:dyDescent="0.25">
      <c r="A99" s="41">
        <v>95</v>
      </c>
      <c r="B99" s="41">
        <v>76.860699999999994</v>
      </c>
      <c r="C99" s="41">
        <v>116.133</v>
      </c>
    </row>
    <row r="100" spans="1:3" x14ac:dyDescent="0.25">
      <c r="A100" s="41">
        <v>96</v>
      </c>
      <c r="B100" s="41">
        <v>77.760300000000001</v>
      </c>
      <c r="C100" s="41">
        <v>117.232</v>
      </c>
    </row>
    <row r="101" spans="1:3" x14ac:dyDescent="0.25">
      <c r="A101" s="41">
        <v>97</v>
      </c>
      <c r="B101" s="41">
        <v>78.660499999999999</v>
      </c>
      <c r="C101" s="41">
        <v>118.33199999999999</v>
      </c>
    </row>
    <row r="102" spans="1:3" x14ac:dyDescent="0.25">
      <c r="A102" s="41">
        <v>98</v>
      </c>
      <c r="B102" s="41">
        <v>79.561099999999996</v>
      </c>
      <c r="C102" s="41">
        <v>119.431</v>
      </c>
    </row>
    <row r="103" spans="1:3" x14ac:dyDescent="0.25">
      <c r="A103" s="41">
        <v>99</v>
      </c>
      <c r="B103" s="41">
        <v>80.462299999999999</v>
      </c>
      <c r="C103" s="41">
        <v>120.529</v>
      </c>
    </row>
  </sheetData>
  <sheetProtection algorithmName="SHA-512" hashValue="w91rLwzHH5zn7v3AZ75BR49xE0AhzdfDkHEvOJYsMd9SYo2r9lVHTWndsZnsOOUFoVIhHOL2eD4mQBN2SDLV2g==" saltValue="VhAGNZFGCNZduaAmtyQnUA==" spinCount="100000" sheet="1" objects="1" scenarios="1"/>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Section 7 List of Tables Charts</vt:lpstr>
      <vt:lpstr>Table 7.1</vt:lpstr>
      <vt:lpstr>Chart 7.1</vt:lpstr>
      <vt:lpstr>Chart 7.2 (referral)</vt:lpstr>
      <vt:lpstr>Poisson sub 100</vt:lpstr>
    </vt:vector>
  </TitlesOfParts>
  <Company>NHS NSS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Perkins</dc:creator>
  <cp:lastModifiedBy>davidm13</cp:lastModifiedBy>
  <cp:lastPrinted>2018-04-23T09:20:24Z</cp:lastPrinted>
  <dcterms:created xsi:type="dcterms:W3CDTF">2014-04-11T06:41:55Z</dcterms:created>
  <dcterms:modified xsi:type="dcterms:W3CDTF">2019-06-28T10:22:16Z</dcterms:modified>
</cp:coreProperties>
</file>